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45" windowWidth="15600" windowHeight="8265"/>
  </bookViews>
  <sheets>
    <sheet name="REKAPITULACIJA" sheetId="17" r:id="rId1"/>
    <sheet name="OPĆI UVJETI" sheetId="16" r:id="rId2"/>
    <sheet name="1. PRIPREMNI RADOVI" sheetId="26" r:id="rId3"/>
    <sheet name="2. RADOVI RUŠENJA I DEMONTAŽE" sheetId="1" r:id="rId4"/>
    <sheet name="3. BETONSKI I ARMIRANOBETOSNKI " sheetId="7" r:id="rId5"/>
    <sheet name="4. IZOLACIJSKI RADOVI" sheetId="8" r:id="rId6"/>
    <sheet name="5. STOLARSKI RADOVI" sheetId="19" r:id="rId7"/>
    <sheet name="6. ZAVRŠNI ZIDARSKI RADOVI" sheetId="12" r:id="rId8"/>
    <sheet name="7. GIPSKARTONSKI RADOVI" sheetId="13" r:id="rId9"/>
    <sheet name="8. ALU. STAKLARSKI RADOVI" sheetId="22" r:id="rId10"/>
    <sheet name="9. KAMENOREZAČKI RADOVI" sheetId="23" r:id="rId11"/>
    <sheet name="10. PODOPOKRIVAČKI RADOVI" sheetId="21" r:id="rId12"/>
    <sheet name="11. SOBOSLIKARSKI RADOVI" sheetId="25" r:id="rId13"/>
    <sheet name="12. BRAVARSKI RADOVI" sheetId="29" r:id="rId14"/>
  </sheets>
  <definedNames>
    <definedName name="_xlnm.Print_Titles" localSheetId="2">'1. PRIPREMNI RADOVI'!$1:$3</definedName>
    <definedName name="_xlnm.Print_Titles" localSheetId="11">'10. PODOPOKRIVAČKI RADOVI'!$1:$3</definedName>
    <definedName name="_xlnm.Print_Titles" localSheetId="12">'11. SOBOSLIKARSKI RADOVI'!$1:$3</definedName>
    <definedName name="_xlnm.Print_Titles" localSheetId="13">'12. BRAVARSKI RADOVI'!$1:$2</definedName>
    <definedName name="_xlnm.Print_Titles" localSheetId="3">'2. RADOVI RUŠENJA I DEMONTAŽE'!$1:$2</definedName>
    <definedName name="_xlnm.Print_Titles" localSheetId="4">'3. BETONSKI I ARMIRANOBETOSNKI '!$1:$3</definedName>
    <definedName name="_xlnm.Print_Titles" localSheetId="5">'4. IZOLACIJSKI RADOVI'!$1:$3</definedName>
    <definedName name="_xlnm.Print_Titles" localSheetId="6">'5. STOLARSKI RADOVI'!$1:$3</definedName>
    <definedName name="_xlnm.Print_Titles" localSheetId="7">'6. ZAVRŠNI ZIDARSKI RADOVI'!$1:$3</definedName>
    <definedName name="_xlnm.Print_Titles" localSheetId="8">'7. GIPSKARTONSKI RADOVI'!$1:$3</definedName>
    <definedName name="_xlnm.Print_Titles" localSheetId="9">'8. ALU. STAKLARSKI RADOVI'!$1:$4</definedName>
    <definedName name="_xlnm.Print_Titles" localSheetId="10">'9. KAMENOREZAČKI RADOVI'!$1:$3</definedName>
    <definedName name="_xlnm.Print_Titles" localSheetId="0">REKAPITULACIJA!$1:$19</definedName>
  </definedNames>
  <calcPr calcId="125725"/>
</workbook>
</file>

<file path=xl/calcChain.xml><?xml version="1.0" encoding="utf-8"?>
<calcChain xmlns="http://schemas.openxmlformats.org/spreadsheetml/2006/main">
  <c r="C18" i="17"/>
  <c r="C16"/>
  <c r="F10" i="21"/>
  <c r="F16"/>
  <c r="F20"/>
  <c r="F8"/>
  <c r="F4" i="22"/>
  <c r="F8" i="13" l="1"/>
  <c r="D4"/>
  <c r="F6"/>
  <c r="F5" i="29" l="1"/>
  <c r="F7" s="1"/>
  <c r="C14" i="17" s="1"/>
  <c r="F8" i="23"/>
  <c r="F18" i="21"/>
  <c r="F4" i="1"/>
  <c r="F6" l="1"/>
  <c r="F6" i="23"/>
  <c r="F10" s="1"/>
  <c r="F10" i="25"/>
  <c r="F10" i="13"/>
  <c r="F6" i="7" l="1"/>
  <c r="F8" i="19" l="1"/>
  <c r="F6" l="1"/>
  <c r="B3" i="17"/>
  <c r="B4"/>
  <c r="B5"/>
  <c r="B6"/>
  <c r="B7"/>
  <c r="B8"/>
  <c r="B9"/>
  <c r="B10"/>
  <c r="B11"/>
  <c r="B12"/>
  <c r="F4" i="26"/>
  <c r="B13" i="17"/>
  <c r="F8" i="25"/>
  <c r="F6"/>
  <c r="F12" i="21"/>
  <c r="F6"/>
  <c r="F4"/>
  <c r="F14"/>
  <c r="F4" i="13"/>
  <c r="F12" i="25" l="1"/>
  <c r="C13" i="17" s="1"/>
  <c r="F6" i="26"/>
  <c r="C3" i="17" s="1"/>
  <c r="F12" i="13"/>
  <c r="C9" i="17" s="1"/>
  <c r="F22" i="21"/>
  <c r="C12" i="17" s="1"/>
  <c r="C11"/>
  <c r="F6" i="22"/>
  <c r="C10" i="17" s="1"/>
  <c r="F10" i="19"/>
  <c r="C7" i="17" s="1"/>
  <c r="D16" l="1"/>
  <c r="D18" s="1"/>
  <c r="F6" i="12"/>
  <c r="F4"/>
  <c r="F12" i="8"/>
  <c r="F16"/>
  <c r="F15"/>
  <c r="F10"/>
  <c r="F8"/>
  <c r="F6"/>
  <c r="C4" i="17"/>
  <c r="F8" i="7" l="1"/>
  <c r="C5" i="17" s="1"/>
  <c r="D20"/>
  <c r="F8" i="12"/>
  <c r="C8" i="17" s="1"/>
  <c r="F18" i="8"/>
  <c r="C6" i="17" s="1"/>
  <c r="C20" l="1"/>
</calcChain>
</file>

<file path=xl/sharedStrings.xml><?xml version="1.0" encoding="utf-8"?>
<sst xmlns="http://schemas.openxmlformats.org/spreadsheetml/2006/main" count="246" uniqueCount="99">
  <si>
    <t>red.br.</t>
  </si>
  <si>
    <t>opis</t>
  </si>
  <si>
    <t>jed.mj.</t>
  </si>
  <si>
    <t>količina</t>
  </si>
  <si>
    <t>jedin.cijena</t>
  </si>
  <si>
    <t>ukupna cijena</t>
  </si>
  <si>
    <t>PRIPREMNI RADOVI</t>
  </si>
  <si>
    <t>1.</t>
  </si>
  <si>
    <t>Priprema i označavanje gradilišta, ograđivanje prizemne neposredne zone građevine,  organizacija deponije, transportnih puteva, sanitarnog čvora i ostalih cjelina nužnih za nesmetano obavljanje radova. Sav potreban materijal i rad uključeni u cijenu. Obračun u kompletu</t>
  </si>
  <si>
    <t>komplet</t>
  </si>
  <si>
    <t>2.</t>
  </si>
  <si>
    <t>UKUPNO</t>
  </si>
  <si>
    <t>3.</t>
  </si>
  <si>
    <t>4.</t>
  </si>
  <si>
    <t>5.</t>
  </si>
  <si>
    <t>m2</t>
  </si>
  <si>
    <t>6.</t>
  </si>
  <si>
    <t>7.</t>
  </si>
  <si>
    <t>m'</t>
  </si>
  <si>
    <t>8.</t>
  </si>
  <si>
    <t>9.</t>
  </si>
  <si>
    <t>10.</t>
  </si>
  <si>
    <t>IZOLACIJSKI RADOVI</t>
  </si>
  <si>
    <t>11.</t>
  </si>
  <si>
    <t>12.</t>
  </si>
  <si>
    <t>13.</t>
  </si>
  <si>
    <t>a)pod</t>
  </si>
  <si>
    <t>b)zid</t>
  </si>
  <si>
    <t>TROŠKOVNIK GRAĐEVINSKIH I OBRTNIČKIH RADOVA</t>
  </si>
  <si>
    <t>REKAPITULACIJA</t>
  </si>
  <si>
    <t>UKUPNO SA PDVom</t>
  </si>
  <si>
    <t>SVEUKUPNO</t>
  </si>
  <si>
    <t>PDV</t>
  </si>
  <si>
    <t xml:space="preserve">BETONSKI I ARMIRANOBETOSNKI </t>
  </si>
  <si>
    <t>GIPSKARTONSKI RADOVI</t>
  </si>
  <si>
    <t>PODOPOKRIVAČKI RADOVI</t>
  </si>
  <si>
    <t>OPĆI UVJETI ZA IZVOĐENJE ZGRADE</t>
  </si>
  <si>
    <t>Nacrti, tehnički opis i ovaj troškovnik čine cjelinu projekta. Izvođač je dužan proučiti sve gore navedene dijelove projekta, te u slučaju nejasnoća tražiti objašnjenje od projektanta, odnosno iznijeti svoje primjedbe. Nepoznavanje grafičkog dijela projekta i tehničkog opisa neće se prihvatiti kao razlog za povišenje jediničnih cijena ili greške u izvedbi.</t>
  </si>
  <si>
    <t>Izvođač će se pridržavati svih važećih zakona i propisa i to : Zakona o prostornom uređenju i gradnji, Zakona o zaštiti na radu, Hrvatskih normi, Tehničkih propisa  itd.</t>
  </si>
  <si>
    <t>Izvođač će prilikom uvođenja u posao preuzeti nekretninu i obavijestiti nadležne službe o otvaranju gradilišta i početku radova. Od tog trenutka pa do primopredaje zgrade, izvođač je odgovoran za stvari i osobe koje se nalaze unutar gradilišta. Od ulaska na gradilište izvođač je obavezan voditi građevinski dnevnik u kojem bilježi opis radnih procesa i građevinsku knjigu u kojoj bilježi i dokumentira mjerenja, sve faze izvršenog posla prema stavkama troškovnika i projektu. Izvođač će na gradilištu čuvati Građevnu dozvolu, glavni i izvedbeni projekt i dati ih na uvid ovlaštenim inspekcijskim službama.</t>
  </si>
  <si>
    <t>Izvođač će ugraditi projektom predviđen i prema Hrvatskim normama atestiran materijal.</t>
  </si>
  <si>
    <t>Izvođač će prema projektom određenom planu ispitivanja materijala, kontrolirati ugrađeni konstruktivni materijal.</t>
  </si>
  <si>
    <t>Za instalacijske sustave izvođač će, osim atesta o kvaliteti ugrađenih materijala, dati i ateste za instalacijske sustave.</t>
  </si>
  <si>
    <t>Izvođač je u okviru ugovorene cijene dužan izvršiti koordinaciju radova svih kooperanata tako da omogući kontinuirano odvijanje posla i zaštitu već izvedenih radova.</t>
  </si>
  <si>
    <t>Sva oštećenja nastala tijekom građenja otkloniti će izvođač o svom trošku.</t>
  </si>
  <si>
    <t>Izvođač će, u okviru ugovorene cijene, osigurati gradilište od djelovanja više sile i krađe.</t>
  </si>
  <si>
    <t>Sav rad i materijal vezan uz organizaciju građevinske proizvodnje: ograde, vrata gradilišta, putevi na gradilištu, uredi, blagovaonice, svlačionice, sanitarije gradilišta, spremišta materijala i alata, telefonski, električni, vodovodni i sl. priključci gradilišta kao i cijena korištenja priključaka uključeni su u ugovorenu cijenu.</t>
  </si>
  <si>
    <t>Izvođač će čistiti gradilište barem tri puta tokom građenja, a na kraju će izvesti sva fina čišćenja  zidova, podova, vrata, prozora, stijena, stakala i dr. što se neće posebno opisivati niti naplaćivati.</t>
  </si>
  <si>
    <t>Izvođač će zajedno s nadzornim inženjerom  izraditi vremenski plan (terminski plan,gantogram) aktivnosti na gradilištu i njime odrediti dinamiku financiranja, dobave materijala i opreme i sl.</t>
  </si>
  <si>
    <t>Nakon naplate okončane situacije izvođač će predati zgradu investitoru ili po investitoru određenom korisniku.</t>
  </si>
  <si>
    <t>Napomena :  Čvrstoća betona određena je projektom konstrukcije. Svaka pozicija armirano-betonskih elemenata definirana je u statičkom proračunu, planu armature kao i stavci troškovnika, te ima svoju odgovarajuću klasu betona (C). Skela i oplata moraju imati takvu sigurnost i krutost da bez štetnih deformacija mogu primati opterećenje i utjecaje koji nastaju tijekom izvedbe radova. One moraju biti izvedene tako da se osigura puna sigurnost radnika i sredstava za rad kao i sigurnost prolaznika, prometa, susjednih objekata i okoline.</t>
  </si>
  <si>
    <t>kom</t>
  </si>
  <si>
    <t xml:space="preserve">Napomena:
Izvedba na čistu i glatku podlogu, strogo prema zahtjevima projekta građevinske fizike, uputama i tehnologiji proizvođača upotrebljenih materijala. Jedinična cijena obuhvaća nabavu materijala, materijale, transport do gradilišta, skladištenje materijala i manipulaciju materijalom na gradilištu, radne skele, izvođenje radova, popravak loše i nekvalitetno izvedenih radova, te čišćenje prostora nakon završetka pojedinih radova. U jediničnim cijenama uračunati izradu obrada hidroizolacije na svim mjestima prodora (npr. prodori strojarskih instalacija, odzraka kanalizacije, ventilacija, spoja na oluk za odvodnju,  PVC nosača za gromobransku </t>
  </si>
  <si>
    <t>Napomena:                            Radionička izrada, dostava i montaža drvene unutarnje stolarije punih vrata objekta. Prije radioničke izrade, izvođač stolarije ostaje u obavezi provjeriti mjere na objektu i ugraditi sljepe okvire. Kompletno okovano odgovarajućim okovom, brtvljeno kvalitetnim priborom, na vratima ugrađena kvalitetna brava komplet, kada je cilindar onda 3 ključa, obična brava 1 kom. Jediničnom cijenom nuditi kompletan rad i materijal, uključivo sve potrebne predradnje, osiguranje - zaštitu ugrađene stolarije do potpune funkcije i predaje Investitoru. Sve su stavke izražene u zidarskim otvorima.</t>
  </si>
  <si>
    <t>STOLARSKI RADOVI</t>
  </si>
  <si>
    <t>ZAVRŠNI ZIDARSKI RADOVI</t>
  </si>
  <si>
    <t xml:space="preserve">Pripomoć zidara poslije izvedbe raznih instalacijskih i montažerskih radova, razna bušenja, štemanja, dozidavanja, popravak žbuke oko špaleta i slično. Zidarska pripomoć pri ugradbi fasadnih elemenata  (fasadne stijene,  prozori,  vrata,  ograde), unutarnje stolarije, bravarije,    elemenata    opreme    i instalacija i sl. Stavka ne  obuhvaća kompletnu  ugradbu već samo  pripomoć. Obračun po satu radnika registrirano u građ.  dnevniku  i ovjereno od  strane nadzornog inženjera.  </t>
  </si>
  <si>
    <t>h</t>
  </si>
  <si>
    <t>ALU. STAKLARSKI RADOVI</t>
  </si>
  <si>
    <t>KAMENOREZAČKI RADOVI</t>
  </si>
  <si>
    <t>Napomena:
Prije početka radova obavezno uzeti točne mjere na građevini. Sve su fuge veličine i boje prema izboru projektanta. Uključivo obradu rubova (abrondiranje, zaobljavanje, profiliranje i sl.), kutne spojeve ("gerung"), obradu svih vidljivih površina (poliranje, paljenje, brušenje, sitno štokanje i sl.), fugiranje spojeva, sva potrebna kitanja, brtvljenja i sl. U ponudi navesti vrstu kamena koja se nudi. U jedinične cijene uključiti i hidrofobiranje za vanjske površine (premaz hidrofobnim sredstvom - impregnatom - rad prema preporuci proizvođača - do zasićenja podloge, materijal za hidrofobiranje otporan na UV zračenja, atmosferilije, otporan i konzistentan na vanjske utjecaje, paropropustan, a u finaliziranom proizvodu ne smije mijenjati boju i temeljni izgled kamena u finalnoj obradi opisanoj u stavci). Sav vezni materijal i materijal hidrofobiranja ne smije imati reagens s kamenom.</t>
  </si>
  <si>
    <t>SOBOSLIKARSKI RADOVI</t>
  </si>
  <si>
    <t>Napomena: Sve navedene soboslikarske i ličilačke radove izvesti u boji i tonu prema izboru Investitora. U jedinične cijene uključiti sve potrebne predradnje (priprema podloge, gletanje, grundiranje i sl.) strogo prema uputama proizvođača upotrebljenih materijala, tzv. "svjetlosne probe" nakon gletanja (kontrola ravnine ploha u zamračenim prostorijama, sa osvjetljavanjem reflektorima) uz pismeni prijem uredno izvedenih ploha od strane nadzornog inženjera, i sl. Površina ličenih površina zidova obračunava se po m² stvarno izvedene površine.</t>
  </si>
  <si>
    <t>Bojanje unutarnjih žbukanih zidnih ploha objekta. Stavka obuhvaća gletovanje i dvostruko bojanje zidova. Uključen sav rad i materijal, te radna skela (stropovi su na visini do 300 cm).</t>
  </si>
  <si>
    <t>Bojanje unutarnjih gipskartonskih zidnih ploha objekta. Zidovi su prethodno pripremljeni za bojanje. Stavka obuhvaća trostruko nanošenje boje. Uključen sav rad i materijal, te radna skela (stropovi su na visini do 300 cm).</t>
  </si>
  <si>
    <t>RADOVI RUŠENJA I DEMONTAŽE</t>
  </si>
  <si>
    <t>Nabava, doprema i parne brane kao Knauf LDS 100 u konstrukciju krova i u ravne krovove. Sav potreban materijal i rad uključeni u cijenu. Obračun po m2 razvijene površine.</t>
  </si>
  <si>
    <t>.</t>
  </si>
  <si>
    <t>Izradaspuštenih stropova od gipskartonskih ploča na aluminijskoj podkonstrukciji prema uputama proizvođača. Strop sistema kao KNAUF. U cijenu uračunati sve pripremne radnje,kao i bandažiranje i kitanje svih spojeva i sudara sa žbukanim zidovima i stropovima, te završnu pripremu za bojanje. Obračun po m2 zida.</t>
  </si>
  <si>
    <t>m</t>
  </si>
  <si>
    <t>Bojanje unutarnjih gipskartonskih stropnih ploha objekta. Stropovi su prethodno pripremljeni za bojanje. Stavka obuhvaća trostruko nanošenje boje. Uključen sav rad i materijal, te radna skela (stropovi su na visini do 330 cm).</t>
  </si>
  <si>
    <t>BRAVARSKO STAKLARSKI RADOVI</t>
  </si>
  <si>
    <t>Dijamantno rezanje AB zida debljine 13 cm za otvor dimenzija 120/140 cm, demontaža, utovar i odvoz na deponij. Sav potreban materijal i rad uključeni u cijenu. Obračun po tlocrtnoj površini zida.</t>
  </si>
  <si>
    <t>Nabava, doprema i ugradnja betona   za betonske podloge debljine  6 cm (estrih) i armiranje pripadajućom armaturom.  Sve površine nakon betoniranja trebaju biti glatke i potpuno čiste, Sav drugi potreban materijal i rad uključeni u cijenu.</t>
  </si>
  <si>
    <t>Nabava, doprema i ugradba etafoam ili termosilent 52 d=2x1cm na međukatnu konstrukciju. Sav potreban materijal i rad uključeni u cijenu. Obračun po m2 razvijene površine.</t>
  </si>
  <si>
    <t>Nabava i postavljanje toplinske izolacije krovišta, ploče mineralne vune debljine 10+5 cm. Sav potreban materijal i rad uključeni u cijenu. Obračun po m2 razvijene površine.</t>
  </si>
  <si>
    <t>Nabava, doprema i postavljanje trake Kerakoll aquastop 70 debljine 14 cm  na spojeve zidova i podova WCa. Sav potreban materijal i rad uključeni u cijenu.</t>
  </si>
  <si>
    <t>Nabava, doprema i postavljanje  hidroizolacijskog premaza - jednokomponentne tekuće membrane kao Kerakoll aquastop nanoflex. Premaz zadignuti 40cm uz zidove. Sav potreban materijal i rad uključeni u cijenu.</t>
  </si>
  <si>
    <t>V1 - Unutarnja, puna, jednokrilna zaokretna vrata. Vratno krilo debljine 42mm, jednim dijelom ispunom od papirnatog saća obloženog furniranom šperpločom. Furnir po izboru investitora. Dovratnici drveni od iverice u boji po izboru investitora. Vrata imaju kompletan okov. Na spoju dovratnika i zida postavlja se pokrovna letvica. Dimenzija vrata je 80/205cm. Izvođač je dužan sve mjere provjeriti na gradilištu.  Obračun po kom.</t>
  </si>
  <si>
    <t>V2 - Unutarnja, puna, jednokrilna zaokretna vrata. Vratno krilo debljine 42mm, jednim dijelom ispunom od papirnatog saća obloženog furniranom šperpločom. Furnir po izboru investitora. Dovratnici drveni od iverice u boji po izboru investitora. Vrata imaju kompletan okov. Na spoju dovratnika i zida postavlja se pokrovna letvica. Dimenzija vrata je 70/205cm. Izvođač je dužan sve mjere provjeriti na gradilištu.  Obračun po kom.</t>
  </si>
  <si>
    <t>Čišćenje objekta unutar i van. Ova stavka obuhvaća čišćenje objekta u fazama:
1. čišćenje nakon grubih građevinskih radova zajedno sa odvozom.
2. čišćenje poslije gletanja, bojanja, izvedbe podloge te montažerskih radova.
3.  završno čišćenje, za primopredaju investitoru</t>
  </si>
  <si>
    <t>Izrada pregradnih zidova od gipskartonskih ploča na aluminijskoj podkonstrukciji. Zidovi se izvode dvostrano prema uputama proizvođača. Zidovi debljine 12 cm. Zidovi sistema kao KNAUF. U cijenu uračunati sve pripremne radnje,kao i bandažiranje i kitanje svih spojeva i sudara sa žbukanim zidovima i stropovima, te završnu pripremu za bojanje. Obračun po m2 zida.</t>
  </si>
  <si>
    <t>Izrada pregradnih zidova od gipskartonskih ploča na aluminijskoj podkonstrukciji. Zidovi se izvode dvostrano prema uputama proizvođača.Zidovi debljine 25 cm.  Zidovi sistema kao KNAUF. U cijenu uračunati sve pripremne radnje,kao i bandažiranje i kitanje svih spojeva i sudara sa žbukanim zidovima i stropovima, te završnu pripremu za bojanje. Obračun po m2 zida.</t>
  </si>
  <si>
    <t>Oblaganje vanjskog zida na mjestu prolaska instalacija vodovoda i odvodnje gipskartonskim pločama na aluminijskoj podkonstrukciji . Zidovi se izvode dvostrano prema uputama proizvođača.Zidovi debljine 25 cm.  Zidovi sistema kao KNAUF. U cijenu uračunati sve pripremne radnje,kao i bandažiranje i kitanje svih spojeva i sudara sa žbukanim zidovima i stropovima, te završnu pripremu za bojanje. Obračun po m2 zida.</t>
  </si>
  <si>
    <t>Nabavka i ugradnja dvokrilnog zaokretno otklopni prozor. Sve od aluminijskih profila s prekinutim toplinskim mostom. Ostakljenje IZO staklom 4-12-4 mm. Boja prema izboru investitora. Zaštita od sunca u obliku persijane. Dimenzija Prozora je 120/140 cm. Izvođač je dužan sve mjere provjeriti na gradilištu.  Obračun po komadu.</t>
  </si>
  <si>
    <t>Izrada kamene klupice sa okapnikom na otvoru dimenzija 3/41cm i ugradnja na zid. Kamen fino obrađen i impregniran. Sav potreban materijal i rad uključeni u cijenu. Obračun po metru dužnom.</t>
  </si>
  <si>
    <t>Izrada kamene klupice na vratima WCa dimenzija 2/25cm i ugradnja. Kamen fino obrađen i impregniran. Sav potreban materijal i rad uključeni u cijenu. Obračun po metru dužnom.</t>
  </si>
  <si>
    <t>Postavljanje keramičkih pločica na podovima ureda. Pločice se postavljaju na pripremljenu podlogu lijepljenjem fleksibilnim ljepilom, sve prema pravilima struke, u stavku je uračunato i postavljanje cokli od ostatka istih pločica. Pločice kao  IRIS serija CALX Bianco 60x60 cm mat protukliznost R9 – porculan I. klasa, debljina= 9 mm. Obračun po m2 površine.</t>
  </si>
  <si>
    <t>Postavljanje keramičkih pločica na podovima hodnika. Pločice se postavljaju na pripremljenu podlogu lijepljenjem fleksibilnim ljepilom, sve prema pravilima struke, u stavku je uračunato i postavljanje cokli od ostatka istih pločica. Pločice kao MIRAGE serija LAB_21 White 30x60 cm NAT protukliznost R10 – porculan I. klasa, debljina= 9 mm. Obračun po m2 površine.</t>
  </si>
  <si>
    <t>Postavljanje keramičkih pločica na podnicama stubišta. Pločice se postavljaju na pripremljenu podlogu lijepljenjem fleksibilnim ljepilom, sve prema pravilima struke, u stavku je uračunato i postavljanje cokli od ostatka istih pločica. Pločice kao MIRAGE serija LAB_21 White 60x60 cm NAT protukliznost R10 – porculan I. klasa, debljina= 9 mm. Obračun po m2 površine.</t>
  </si>
  <si>
    <t>Postavljanje keramičkih pločica na ćelima stubišta. Pločice se postavljaju na pripremljenu podlogu lijepljenjem fleksibilnim ljepilom, sve prema pravilima struke, u stavku je uračunato i postavljanje cokli od ostatka istih pločica. Pločice kao MIRAGE serija LAB_21 White 30x60 cm NAT protukliznost R10 – porculan I. klasa, debljina= 9 mm. Obračun po m2 površine.</t>
  </si>
  <si>
    <t>Postavljanje keramičkih pločica na podove sanitarija. Pločice se postavljaju na pripremljenu podlogu lijepljenjem fleksibilnim ljepilom, sve prema pravilima struke. Pločice kao IRIS serija CALX Sabbia 30x60cm mat protukliznost R9 – porculan I. klasa, debljina= 9 mm. Obračun po m2 površine.</t>
  </si>
  <si>
    <t>Postavljanje keramičkih pločica na zidove sanitarija.  Pločice se postavljaju na pripremljenu podlogu lijepljenjem fleksibilnim ljepilom, sve prema pravilima struke.  Pločice kao  IRIS serija CALX bianco 20x45,7 cm mat – keramika I. klasa, debljina= 6,5 mm. Obračun po m2 površine.</t>
  </si>
  <si>
    <t>Postavljanje dekorativnih keramičkih pločica na zidove sanitarija.  Pločice se postavljaju na pripremljenu podlogu lijepljenjem fleksibilnim ljepilom, sve prema pravilima struke.  Pločice kao   IRIS serija CALX Dash Bianco 20x45,7 cm – keramika I. klasa, debljina= 6,5 mm. Obračun po m2 površine.</t>
  </si>
  <si>
    <t>Postavljanje FEAL aluminijski profil za gazište 10 mm, eloksiran na srebro sve prema pravilima struke. Obračun po metru dužnom gazišta.</t>
  </si>
  <si>
    <t>Postavljanje  FEAL „L“ profil 10 mm, eloksiran na srebro sve prema pravilima struke. Obračun po metru dužnom gazišta.</t>
  </si>
  <si>
    <t>m1</t>
  </si>
  <si>
    <t xml:space="preserve"> BRAVARSKI RADOVI</t>
  </si>
  <si>
    <t>Izrada i montaža ograde na stubištu od inox profila.  Izvođač je dužan izraditi radionički nacrt.  Uključen sav rad i materijal. Obračun po dužnom metru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</si>
</sst>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Verdana"/>
      <family val="2"/>
      <charset val="238"/>
    </font>
    <font>
      <sz val="11"/>
      <color theme="1"/>
      <name val="Arial Narrow"/>
      <family val="2"/>
    </font>
    <font>
      <sz val="9"/>
      <color indexed="8"/>
      <name val="Verdana"/>
      <family val="2"/>
      <charset val="238"/>
    </font>
    <font>
      <sz val="11"/>
      <color rgb="FF22222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2" fontId="0" fillId="0" borderId="1" xfId="0" applyNumberFormat="1" applyBorder="1"/>
    <xf numFmtId="49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right"/>
    </xf>
    <xf numFmtId="2" fontId="1" fillId="0" borderId="1" xfId="0" applyNumberFormat="1" applyFont="1" applyBorder="1"/>
    <xf numFmtId="2" fontId="0" fillId="0" borderId="0" xfId="0" applyNumberFormat="1"/>
    <xf numFmtId="49" fontId="0" fillId="0" borderId="0" xfId="0" applyNumberFormat="1" applyBorder="1" applyAlignment="1">
      <alignment horizontal="right" vertical="top"/>
    </xf>
    <xf numFmtId="0" fontId="0" fillId="0" borderId="0" xfId="0" applyBorder="1" applyAlignment="1">
      <alignment vertical="center" wrapText="1"/>
    </xf>
    <xf numFmtId="2" fontId="0" fillId="0" borderId="0" xfId="0" applyNumberFormat="1" applyBorder="1"/>
    <xf numFmtId="0" fontId="2" fillId="0" borderId="5" xfId="0" applyFont="1" applyBorder="1" applyAlignment="1">
      <alignment wrapText="1"/>
    </xf>
    <xf numFmtId="4" fontId="2" fillId="0" borderId="5" xfId="0" applyNumberFormat="1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wrapText="1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/>
    <xf numFmtId="4" fontId="2" fillId="0" borderId="0" xfId="0" applyNumberFormat="1" applyFont="1" applyAlignment="1">
      <alignment wrapText="1"/>
    </xf>
    <xf numFmtId="0" fontId="2" fillId="0" borderId="6" xfId="0" applyFont="1" applyBorder="1" applyAlignment="1">
      <alignment wrapText="1"/>
    </xf>
    <xf numFmtId="4" fontId="2" fillId="0" borderId="0" xfId="0" applyNumberFormat="1" applyFont="1" applyBorder="1" applyAlignment="1">
      <alignment wrapText="1"/>
    </xf>
    <xf numFmtId="0" fontId="0" fillId="0" borderId="2" xfId="0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top" wrapText="1"/>
    </xf>
    <xf numFmtId="4" fontId="2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vertical="top" wrapText="1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center"/>
    </xf>
    <xf numFmtId="2" fontId="0" fillId="0" borderId="7" xfId="0" applyNumberFormat="1" applyBorder="1"/>
    <xf numFmtId="49" fontId="0" fillId="0" borderId="0" xfId="0" applyNumberFormat="1" applyBorder="1" applyAlignment="1">
      <alignment horizontal="right"/>
    </xf>
    <xf numFmtId="0" fontId="1" fillId="0" borderId="2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justify"/>
    </xf>
    <xf numFmtId="0" fontId="3" fillId="0" borderId="0" xfId="0" applyFont="1" applyAlignment="1">
      <alignment horizontal="justify" vertical="top"/>
    </xf>
    <xf numFmtId="0" fontId="0" fillId="0" borderId="0" xfId="0" applyNumberFormat="1" applyAlignment="1">
      <alignment vertical="center" wrapText="1"/>
    </xf>
    <xf numFmtId="0" fontId="1" fillId="0" borderId="0" xfId="0" applyFont="1" applyBorder="1" applyAlignment="1">
      <alignment horizontal="right"/>
    </xf>
    <xf numFmtId="0" fontId="0" fillId="0" borderId="4" xfId="0" applyBorder="1"/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2" fontId="1" fillId="0" borderId="1" xfId="0" applyNumberFormat="1" applyFont="1" applyBorder="1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2" xfId="0" applyNumberFormat="1" applyBorder="1" applyProtection="1"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2" fontId="0" fillId="0" borderId="0" xfId="0" applyNumberFormat="1" applyProtection="1">
      <protection locked="0"/>
    </xf>
    <xf numFmtId="2" fontId="0" fillId="0" borderId="0" xfId="0" applyNumberFormat="1" applyBorder="1" applyProtection="1">
      <protection locked="0"/>
    </xf>
    <xf numFmtId="4" fontId="2" fillId="0" borderId="5" xfId="0" applyNumberFormat="1" applyFont="1" applyBorder="1" applyAlignment="1" applyProtection="1">
      <alignment wrapText="1"/>
      <protection locked="0"/>
    </xf>
    <xf numFmtId="4" fontId="2" fillId="0" borderId="0" xfId="0" applyNumberFormat="1" applyFont="1" applyBorder="1" applyAlignment="1" applyProtection="1">
      <alignment wrapText="1"/>
      <protection locked="0"/>
    </xf>
    <xf numFmtId="4" fontId="2" fillId="0" borderId="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5" xfId="0" applyFont="1" applyBorder="1" applyAlignment="1">
      <alignment vertical="top" wrapText="1"/>
    </xf>
    <xf numFmtId="4" fontId="2" fillId="0" borderId="5" xfId="0" applyNumberFormat="1" applyFont="1" applyBorder="1"/>
    <xf numFmtId="0" fontId="2" fillId="0" borderId="0" xfId="0" applyFont="1" applyBorder="1" applyAlignment="1">
      <alignment vertical="top" wrapText="1"/>
    </xf>
    <xf numFmtId="4" fontId="2" fillId="0" borderId="0" xfId="0" applyNumberFormat="1" applyFont="1"/>
    <xf numFmtId="49" fontId="2" fillId="0" borderId="5" xfId="0" applyNumberFormat="1" applyFont="1" applyBorder="1" applyAlignment="1">
      <alignment horizontal="center" vertical="top" wrapText="1"/>
    </xf>
    <xf numFmtId="0" fontId="0" fillId="0" borderId="4" xfId="0" applyBorder="1" applyAlignment="1">
      <alignment horizontal="left" vertical="center" wrapText="1"/>
    </xf>
    <xf numFmtId="49" fontId="2" fillId="0" borderId="8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 wrapText="1"/>
    </xf>
    <xf numFmtId="0" fontId="2" fillId="0" borderId="5" xfId="0" applyFont="1" applyBorder="1"/>
    <xf numFmtId="0" fontId="1" fillId="0" borderId="1" xfId="0" applyFont="1" applyBorder="1" applyAlignment="1">
      <alignment vertical="top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wrapText="1" indent="5"/>
    </xf>
    <xf numFmtId="0" fontId="6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0" fillId="0" borderId="9" xfId="0" applyNumberFormat="1" applyBorder="1" applyAlignment="1">
      <alignment horizontal="right" vertical="top"/>
    </xf>
    <xf numFmtId="49" fontId="0" fillId="0" borderId="7" xfId="0" applyNumberFormat="1" applyBorder="1" applyAlignment="1">
      <alignment horizontal="right" vertical="top"/>
    </xf>
    <xf numFmtId="49" fontId="0" fillId="0" borderId="10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F23"/>
  <sheetViews>
    <sheetView tabSelected="1" zoomScale="130" zoomScaleNormal="130" zoomScaleSheetLayoutView="130" workbookViewId="0">
      <selection activeCell="N16" sqref="N16"/>
    </sheetView>
  </sheetViews>
  <sheetFormatPr defaultRowHeight="15"/>
  <cols>
    <col min="1" max="1" width="9.140625" style="10"/>
    <col min="2" max="2" width="33.7109375" style="9" customWidth="1"/>
    <col min="3" max="3" width="13.5703125" customWidth="1"/>
    <col min="4" max="4" width="10.7109375" hidden="1" customWidth="1"/>
    <col min="5" max="5" width="10.7109375" style="12" customWidth="1"/>
    <col min="6" max="6" width="12.7109375" style="12" customWidth="1"/>
  </cols>
  <sheetData>
    <row r="1" spans="1:6">
      <c r="A1" s="79" t="s">
        <v>28</v>
      </c>
      <c r="B1" s="80"/>
      <c r="C1" s="81"/>
      <c r="D1" s="41"/>
      <c r="E1" s="15"/>
      <c r="F1" s="15"/>
    </row>
    <row r="2" spans="1:6">
      <c r="A2" s="82" t="s">
        <v>29</v>
      </c>
      <c r="B2" s="82"/>
      <c r="C2" s="82"/>
      <c r="D2" s="41"/>
      <c r="E2" s="15"/>
      <c r="F2" s="15"/>
    </row>
    <row r="3" spans="1:6">
      <c r="A3" s="34" t="s">
        <v>7</v>
      </c>
      <c r="B3" s="35" t="str">
        <f xml:space="preserve"> '1. PRIPREMNI RADOVI'!B2</f>
        <v>PRIPREMNI RADOVI</v>
      </c>
      <c r="C3" s="11">
        <f xml:space="preserve"> '1. PRIPREMNI RADOVI'!F6</f>
        <v>0</v>
      </c>
      <c r="D3" s="41"/>
      <c r="E3" s="15"/>
      <c r="F3" s="15"/>
    </row>
    <row r="4" spans="1:6">
      <c r="A4" s="34" t="s">
        <v>10</v>
      </c>
      <c r="B4" s="35" t="str">
        <f>'2. RADOVI RUŠENJA I DEMONTAŽE'!B2</f>
        <v>RADOVI RUŠENJA I DEMONTAŽE</v>
      </c>
      <c r="C4" s="11">
        <f>'2. RADOVI RUŠENJA I DEMONTAŽE'!F6</f>
        <v>0</v>
      </c>
      <c r="D4" s="11"/>
      <c r="E4" s="15"/>
      <c r="F4" s="15"/>
    </row>
    <row r="5" spans="1:6">
      <c r="A5" s="34" t="s">
        <v>12</v>
      </c>
      <c r="B5" s="35" t="str">
        <f>'3. BETONSKI I ARMIRANOBETOSNKI '!B2</f>
        <v xml:space="preserve">BETONSKI I ARMIRANOBETOSNKI </v>
      </c>
      <c r="C5" s="11">
        <f>'3. BETONSKI I ARMIRANOBETOSNKI '!F8</f>
        <v>0</v>
      </c>
      <c r="D5" s="11"/>
      <c r="E5" s="15"/>
      <c r="F5" s="15"/>
    </row>
    <row r="6" spans="1:6">
      <c r="A6" s="34" t="s">
        <v>13</v>
      </c>
      <c r="B6" s="35" t="str">
        <f>'4. IZOLACIJSKI RADOVI'!B2</f>
        <v>IZOLACIJSKI RADOVI</v>
      </c>
      <c r="C6" s="11">
        <f>'4. IZOLACIJSKI RADOVI'!F18</f>
        <v>0</v>
      </c>
      <c r="D6" s="11"/>
      <c r="E6" s="15"/>
      <c r="F6" s="15"/>
    </row>
    <row r="7" spans="1:6">
      <c r="A7" s="34" t="s">
        <v>14</v>
      </c>
      <c r="B7" s="35" t="str">
        <f>'5. STOLARSKI RADOVI'!B2</f>
        <v>STOLARSKI RADOVI</v>
      </c>
      <c r="C7" s="11">
        <f>'5. STOLARSKI RADOVI'!F10</f>
        <v>0</v>
      </c>
      <c r="D7" s="11"/>
      <c r="E7" s="15"/>
      <c r="F7" s="15"/>
    </row>
    <row r="8" spans="1:6">
      <c r="A8" s="34" t="s">
        <v>16</v>
      </c>
      <c r="B8" s="35" t="str">
        <f>'6. ZAVRŠNI ZIDARSKI RADOVI'!B2</f>
        <v>ZAVRŠNI ZIDARSKI RADOVI</v>
      </c>
      <c r="C8" s="11">
        <f>'6. ZAVRŠNI ZIDARSKI RADOVI'!F8</f>
        <v>0</v>
      </c>
      <c r="D8" s="11"/>
      <c r="E8" s="15"/>
      <c r="F8" s="15"/>
    </row>
    <row r="9" spans="1:6">
      <c r="A9" s="34" t="s">
        <v>17</v>
      </c>
      <c r="B9" s="35" t="str">
        <f>'7. GIPSKARTONSKI RADOVI'!B2</f>
        <v>GIPSKARTONSKI RADOVI</v>
      </c>
      <c r="C9" s="11">
        <f>'7. GIPSKARTONSKI RADOVI'!F12</f>
        <v>0</v>
      </c>
      <c r="D9" s="11"/>
      <c r="E9" s="15"/>
      <c r="F9" s="15"/>
    </row>
    <row r="10" spans="1:6">
      <c r="A10" s="34" t="s">
        <v>19</v>
      </c>
      <c r="B10" s="35" t="str">
        <f>'8. ALU. STAKLARSKI RADOVI'!B2</f>
        <v>ALU. STAKLARSKI RADOVI</v>
      </c>
      <c r="C10" s="11">
        <f>'8. ALU. STAKLARSKI RADOVI'!F6</f>
        <v>0</v>
      </c>
      <c r="D10" s="11"/>
      <c r="E10" s="15"/>
      <c r="F10" s="15"/>
    </row>
    <row r="11" spans="1:6">
      <c r="A11" s="34" t="s">
        <v>20</v>
      </c>
      <c r="B11" s="35" t="str">
        <f>'9. KAMENOREZAČKI RADOVI'!B2</f>
        <v>KAMENOREZAČKI RADOVI</v>
      </c>
      <c r="C11" s="11">
        <f>'9. KAMENOREZAČKI RADOVI'!F10</f>
        <v>0</v>
      </c>
      <c r="D11" s="11"/>
      <c r="E11" s="15"/>
      <c r="F11" s="15"/>
    </row>
    <row r="12" spans="1:6">
      <c r="A12" s="34" t="s">
        <v>21</v>
      </c>
      <c r="B12" s="35" t="str">
        <f>'10. PODOPOKRIVAČKI RADOVI'!B2</f>
        <v>PODOPOKRIVAČKI RADOVI</v>
      </c>
      <c r="C12" s="11">
        <f>'10. PODOPOKRIVAČKI RADOVI'!F22</f>
        <v>0</v>
      </c>
      <c r="D12" s="11"/>
      <c r="E12" s="15"/>
      <c r="F12" s="15"/>
    </row>
    <row r="13" spans="1:6">
      <c r="A13" s="34" t="s">
        <v>23</v>
      </c>
      <c r="B13" s="35" t="str">
        <f>'11. SOBOSLIKARSKI RADOVI'!B2</f>
        <v>SOBOSLIKARSKI RADOVI</v>
      </c>
      <c r="C13" s="11">
        <f>'11. SOBOSLIKARSKI RADOVI'!F12</f>
        <v>0</v>
      </c>
      <c r="D13" s="11"/>
      <c r="E13" s="15"/>
      <c r="F13" s="15"/>
    </row>
    <row r="14" spans="1:6">
      <c r="A14" s="33" t="s">
        <v>24</v>
      </c>
      <c r="B14" s="76" t="s">
        <v>71</v>
      </c>
      <c r="C14" s="11">
        <f>'12. BRAVARSKI RADOVI'!F7</f>
        <v>0</v>
      </c>
      <c r="D14" s="38"/>
    </row>
    <row r="15" spans="1:6">
      <c r="A15" s="33"/>
      <c r="B15" s="76"/>
      <c r="C15" s="11"/>
      <c r="D15" s="38"/>
    </row>
    <row r="16" spans="1:6">
      <c r="A16" s="33"/>
      <c r="B16" s="36" t="s">
        <v>31</v>
      </c>
      <c r="C16" s="37">
        <f>SUM(C1:C14)</f>
        <v>0</v>
      </c>
      <c r="D16" s="11">
        <f>SUM(D1:D14)</f>
        <v>0</v>
      </c>
    </row>
    <row r="17" spans="1:4">
      <c r="A17" s="33"/>
      <c r="B17" s="42"/>
      <c r="C17" s="42"/>
      <c r="D17" s="39"/>
    </row>
    <row r="18" spans="1:4" s="12" customFormat="1">
      <c r="A18" s="33"/>
      <c r="B18" s="36" t="s">
        <v>32</v>
      </c>
      <c r="C18" s="37">
        <f>C16*0.25</f>
        <v>0</v>
      </c>
      <c r="D18" s="11">
        <f>D16*0.25</f>
        <v>0</v>
      </c>
    </row>
    <row r="19" spans="1:4" s="12" customFormat="1">
      <c r="A19" s="40"/>
      <c r="B19" s="14"/>
      <c r="C19" s="1"/>
      <c r="D19" s="39"/>
    </row>
    <row r="20" spans="1:4" s="12" customFormat="1">
      <c r="A20" s="40"/>
      <c r="B20" s="36" t="s">
        <v>30</v>
      </c>
      <c r="C20" s="37">
        <f>C16*1.25</f>
        <v>0</v>
      </c>
      <c r="D20" s="11">
        <f>SUM(D$16:D19)</f>
        <v>0</v>
      </c>
    </row>
    <row r="21" spans="1:4" s="12" customFormat="1">
      <c r="A21" s="26"/>
      <c r="B21" s="28"/>
      <c r="C21" s="29"/>
      <c r="D21" s="27"/>
    </row>
    <row r="22" spans="1:4" s="12" customFormat="1">
      <c r="A22" s="20"/>
      <c r="B22" s="30"/>
      <c r="C22" s="18"/>
      <c r="D22" s="22"/>
    </row>
    <row r="23" spans="1:4" s="12" customFormat="1">
      <c r="A23" s="10"/>
      <c r="B23" s="9"/>
      <c r="D23"/>
    </row>
  </sheetData>
  <sheetProtection password="DC73" sheet="1" objects="1" scenarios="1"/>
  <mergeCells count="2">
    <mergeCell ref="A1:C1"/>
    <mergeCell ref="A2:C2"/>
  </mergeCells>
  <pageMargins left="0.7" right="0.7" top="0.75" bottom="0.75" header="0.3" footer="0.3"/>
  <pageSetup paperSize="9" fitToHeight="0" orientation="portrait" horizontalDpi="4294967293" r:id="rId1"/>
  <headerFooter>
    <oddHeader>&amp;A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A1:F8"/>
  <sheetViews>
    <sheetView zoomScale="115" zoomScaleNormal="115" zoomScaleSheetLayoutView="130" workbookViewId="0">
      <selection activeCell="F22" sqref="F22"/>
    </sheetView>
  </sheetViews>
  <sheetFormatPr defaultRowHeight="15"/>
  <cols>
    <col min="1" max="1" width="9.140625" style="10"/>
    <col min="2" max="2" width="36.28515625" style="9" customWidth="1"/>
    <col min="3" max="4" width="10.7109375" customWidth="1"/>
    <col min="5" max="5" width="10.7109375" style="54" customWidth="1"/>
    <col min="6" max="6" width="12.7109375" style="12" customWidth="1"/>
  </cols>
  <sheetData>
    <row r="1" spans="1:6">
      <c r="A1" s="4" t="s">
        <v>0</v>
      </c>
      <c r="B1" s="8" t="s">
        <v>1</v>
      </c>
      <c r="C1" s="3" t="s">
        <v>2</v>
      </c>
      <c r="D1" s="3" t="s">
        <v>3</v>
      </c>
      <c r="E1" s="50" t="s">
        <v>4</v>
      </c>
      <c r="F1" s="11" t="s">
        <v>5</v>
      </c>
    </row>
    <row r="2" spans="1:6">
      <c r="A2" s="4">
        <v>8</v>
      </c>
      <c r="B2" s="8" t="s">
        <v>58</v>
      </c>
      <c r="C2" s="2"/>
      <c r="D2" s="2"/>
      <c r="E2" s="51"/>
      <c r="F2" s="5"/>
    </row>
    <row r="3" spans="1:6">
      <c r="A3" s="13"/>
      <c r="B3" s="31"/>
      <c r="C3" s="1"/>
      <c r="D3" s="1"/>
      <c r="E3" s="55"/>
      <c r="F3" s="15"/>
    </row>
    <row r="4" spans="1:6" ht="150">
      <c r="A4" s="6" t="s">
        <v>7</v>
      </c>
      <c r="B4" s="25" t="s">
        <v>84</v>
      </c>
      <c r="C4" s="2" t="s">
        <v>51</v>
      </c>
      <c r="D4" s="2">
        <v>1</v>
      </c>
      <c r="E4" s="52"/>
      <c r="F4" s="5">
        <f>E4*D4</f>
        <v>0</v>
      </c>
    </row>
    <row r="6" spans="1:6">
      <c r="B6" s="48" t="s">
        <v>11</v>
      </c>
      <c r="C6" s="49"/>
      <c r="D6" s="49"/>
      <c r="E6" s="53"/>
      <c r="F6" s="11">
        <f>SUM(F$1:F5)</f>
        <v>0</v>
      </c>
    </row>
    <row r="7" spans="1:6">
      <c r="A7" s="26"/>
      <c r="B7" s="28"/>
      <c r="C7" s="29"/>
      <c r="D7" s="27"/>
      <c r="E7" s="58"/>
      <c r="F7" s="18"/>
    </row>
    <row r="8" spans="1:6">
      <c r="A8" s="20"/>
      <c r="B8" s="30"/>
      <c r="C8" s="18"/>
      <c r="D8" s="22"/>
      <c r="E8" s="59"/>
      <c r="F8" s="18"/>
    </row>
  </sheetData>
  <sheetProtection password="DC73" sheet="1" objects="1" scenarios="1"/>
  <pageMargins left="0.7" right="0.7" top="0.75" bottom="0.75" header="0.3" footer="0.3"/>
  <pageSetup paperSize="9" scale="96" fitToHeight="0" orientation="portrait" horizontalDpi="4294967293" r:id="rId1"/>
  <headerFooter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A1:F12"/>
  <sheetViews>
    <sheetView zoomScale="130" zoomScaleNormal="130" zoomScaleSheetLayoutView="130" workbookViewId="0">
      <selection activeCell="A3" sqref="A3"/>
    </sheetView>
  </sheetViews>
  <sheetFormatPr defaultRowHeight="15"/>
  <cols>
    <col min="1" max="1" width="9.140625" style="10"/>
    <col min="2" max="2" width="33.7109375" style="9" customWidth="1"/>
    <col min="3" max="4" width="10.7109375" customWidth="1"/>
    <col min="5" max="5" width="10.7109375" style="54" customWidth="1"/>
    <col min="6" max="6" width="12.7109375" style="12" customWidth="1"/>
  </cols>
  <sheetData>
    <row r="1" spans="1:6">
      <c r="A1" s="4" t="s">
        <v>0</v>
      </c>
      <c r="B1" s="8" t="s">
        <v>1</v>
      </c>
      <c r="C1" s="3" t="s">
        <v>2</v>
      </c>
      <c r="D1" s="3" t="s">
        <v>3</v>
      </c>
      <c r="E1" s="50" t="s">
        <v>4</v>
      </c>
      <c r="F1" s="11" t="s">
        <v>5</v>
      </c>
    </row>
    <row r="2" spans="1:6">
      <c r="A2" s="4">
        <v>9</v>
      </c>
      <c r="B2" s="8" t="s">
        <v>59</v>
      </c>
      <c r="C2" s="2"/>
      <c r="D2" s="2"/>
      <c r="E2" s="51"/>
      <c r="F2" s="5"/>
    </row>
    <row r="4" spans="1:6" ht="409.5">
      <c r="B4" s="32" t="s">
        <v>60</v>
      </c>
    </row>
    <row r="6" spans="1:6" s="21" customFormat="1" ht="73.5" customHeight="1">
      <c r="A6" s="66" t="s">
        <v>7</v>
      </c>
      <c r="B6" s="67" t="s">
        <v>85</v>
      </c>
      <c r="C6" s="68" t="s">
        <v>18</v>
      </c>
      <c r="D6" s="61">
        <v>1.2</v>
      </c>
      <c r="E6" s="16"/>
      <c r="F6" s="17">
        <f>D6*E6</f>
        <v>0</v>
      </c>
    </row>
    <row r="8" spans="1:6" s="21" customFormat="1" ht="73.5" customHeight="1">
      <c r="A8" s="66" t="s">
        <v>10</v>
      </c>
      <c r="B8" s="67" t="s">
        <v>86</v>
      </c>
      <c r="C8" s="68" t="s">
        <v>18</v>
      </c>
      <c r="D8" s="61">
        <v>0.8</v>
      </c>
      <c r="E8" s="16"/>
      <c r="F8" s="17">
        <f>D8*E8</f>
        <v>0</v>
      </c>
    </row>
    <row r="10" spans="1:6">
      <c r="B10" s="48" t="s">
        <v>11</v>
      </c>
      <c r="C10" s="49"/>
      <c r="D10" s="49"/>
      <c r="E10" s="53"/>
      <c r="F10" s="11">
        <f>SUM(F$1:F9)</f>
        <v>0</v>
      </c>
    </row>
    <row r="11" spans="1:6">
      <c r="A11" s="26"/>
      <c r="B11" s="28"/>
      <c r="C11" s="29"/>
      <c r="D11" s="27"/>
      <c r="E11" s="58"/>
      <c r="F11" s="18"/>
    </row>
    <row r="12" spans="1:6">
      <c r="A12" s="20"/>
      <c r="B12" s="30"/>
      <c r="C12" s="18"/>
      <c r="D12" s="22"/>
      <c r="E12" s="59"/>
      <c r="F12" s="18"/>
    </row>
  </sheetData>
  <sheetProtection password="DC73" sheet="1" objects="1" scenarios="1"/>
  <protectedRanges>
    <protectedRange sqref="E11:E1048576 E1:E8" name="Range1"/>
  </protectedRanges>
  <pageMargins left="0.7" right="0.7" top="0.75" bottom="0.75" header="0.3" footer="0.3"/>
  <pageSetup paperSize="9" scale="99" fitToHeight="0" orientation="portrait" horizontalDpi="4294967293" r:id="rId1"/>
  <headerFooter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A1:J26"/>
  <sheetViews>
    <sheetView topLeftCell="A13" zoomScale="130" zoomScaleNormal="130" zoomScaleSheetLayoutView="130" workbookViewId="0">
      <selection activeCell="C18" sqref="C18"/>
    </sheetView>
  </sheetViews>
  <sheetFormatPr defaultRowHeight="15"/>
  <cols>
    <col min="1" max="1" width="9.140625" style="10"/>
    <col min="2" max="2" width="33.7109375" style="9" customWidth="1"/>
    <col min="3" max="4" width="10.7109375" customWidth="1"/>
    <col min="5" max="5" width="10.7109375" style="54" customWidth="1"/>
    <col min="6" max="6" width="12.7109375" style="12" customWidth="1"/>
    <col min="10" max="10" width="72.5703125" customWidth="1"/>
  </cols>
  <sheetData>
    <row r="1" spans="1:10">
      <c r="A1" s="4" t="s">
        <v>0</v>
      </c>
      <c r="B1" s="8" t="s">
        <v>1</v>
      </c>
      <c r="C1" s="3" t="s">
        <v>2</v>
      </c>
      <c r="D1" s="3" t="s">
        <v>3</v>
      </c>
      <c r="E1" s="50" t="s">
        <v>4</v>
      </c>
      <c r="F1" s="11" t="s">
        <v>5</v>
      </c>
    </row>
    <row r="2" spans="1:10">
      <c r="A2" s="4">
        <v>10</v>
      </c>
      <c r="B2" s="8" t="s">
        <v>35</v>
      </c>
      <c r="C2" s="2"/>
      <c r="D2" s="2"/>
      <c r="E2" s="51"/>
      <c r="F2" s="5"/>
    </row>
    <row r="4" spans="1:10" ht="165">
      <c r="A4" s="6" t="s">
        <v>7</v>
      </c>
      <c r="B4" s="72" t="s">
        <v>87</v>
      </c>
      <c r="C4" s="2" t="s">
        <v>15</v>
      </c>
      <c r="D4" s="2">
        <v>55</v>
      </c>
      <c r="E4" s="52"/>
      <c r="F4" s="5">
        <f>E4*D4</f>
        <v>0</v>
      </c>
    </row>
    <row r="6" spans="1:10" ht="180">
      <c r="A6" s="6" t="s">
        <v>10</v>
      </c>
      <c r="B6" s="72" t="s">
        <v>88</v>
      </c>
      <c r="C6" s="2" t="s">
        <v>15</v>
      </c>
      <c r="D6" s="2">
        <v>7</v>
      </c>
      <c r="E6" s="52"/>
      <c r="F6" s="5">
        <f>E6*D6</f>
        <v>0</v>
      </c>
      <c r="J6" s="77"/>
    </row>
    <row r="8" spans="1:10" ht="180">
      <c r="A8" s="6" t="s">
        <v>12</v>
      </c>
      <c r="B8" s="72" t="s">
        <v>89</v>
      </c>
      <c r="C8" s="2" t="s">
        <v>15</v>
      </c>
      <c r="D8" s="2">
        <v>8</v>
      </c>
      <c r="E8" s="52"/>
      <c r="F8" s="5">
        <f>E8*D8</f>
        <v>0</v>
      </c>
      <c r="J8" s="77"/>
    </row>
    <row r="10" spans="1:10" ht="180">
      <c r="A10" s="6" t="s">
        <v>13</v>
      </c>
      <c r="B10" s="72" t="s">
        <v>90</v>
      </c>
      <c r="C10" s="2" t="s">
        <v>15</v>
      </c>
      <c r="D10" s="2">
        <v>4.5</v>
      </c>
      <c r="E10" s="52"/>
      <c r="F10" s="5">
        <f>E10*D10</f>
        <v>0</v>
      </c>
      <c r="J10" s="77"/>
    </row>
    <row r="12" spans="1:10" ht="144" customHeight="1">
      <c r="A12" s="6" t="s">
        <v>14</v>
      </c>
      <c r="B12" s="72" t="s">
        <v>91</v>
      </c>
      <c r="C12" s="2" t="s">
        <v>15</v>
      </c>
      <c r="D12" s="2">
        <v>7</v>
      </c>
      <c r="E12" s="52"/>
      <c r="F12" s="5">
        <f>E12*D12</f>
        <v>0</v>
      </c>
      <c r="J12" s="77"/>
    </row>
    <row r="13" spans="1:10">
      <c r="A13" s="6"/>
      <c r="B13" s="25"/>
      <c r="C13" s="2"/>
      <c r="D13" s="2"/>
      <c r="E13" s="52"/>
      <c r="F13" s="5"/>
    </row>
    <row r="14" spans="1:10" ht="135">
      <c r="A14" s="6" t="s">
        <v>16</v>
      </c>
      <c r="B14" s="25" t="s">
        <v>92</v>
      </c>
      <c r="C14" s="2" t="s">
        <v>15</v>
      </c>
      <c r="D14" s="2">
        <v>35</v>
      </c>
      <c r="E14" s="52"/>
      <c r="F14" s="5">
        <f>E14*D14</f>
        <v>0</v>
      </c>
      <c r="J14" s="77"/>
    </row>
    <row r="15" spans="1:10">
      <c r="A15" s="6"/>
      <c r="B15" s="25"/>
      <c r="C15" s="2"/>
      <c r="D15" s="2"/>
      <c r="E15" s="52"/>
      <c r="F15" s="5"/>
    </row>
    <row r="16" spans="1:10" ht="135">
      <c r="A16" s="6" t="s">
        <v>17</v>
      </c>
      <c r="B16" s="25" t="s">
        <v>93</v>
      </c>
      <c r="C16" s="2" t="s">
        <v>15</v>
      </c>
      <c r="D16" s="2">
        <v>2.5</v>
      </c>
      <c r="E16" s="52"/>
      <c r="F16" s="5">
        <f>E16*D16</f>
        <v>0</v>
      </c>
      <c r="J16" s="77"/>
    </row>
    <row r="18" spans="1:6" ht="65.25" customHeight="1">
      <c r="A18" s="6" t="s">
        <v>19</v>
      </c>
      <c r="B18" s="72" t="s">
        <v>94</v>
      </c>
      <c r="C18" s="2" t="s">
        <v>96</v>
      </c>
      <c r="D18" s="2">
        <v>25</v>
      </c>
      <c r="E18" s="52"/>
      <c r="F18" s="5">
        <f>E18*D18</f>
        <v>0</v>
      </c>
    </row>
    <row r="20" spans="1:6" ht="65.25" customHeight="1">
      <c r="A20" s="6" t="s">
        <v>20</v>
      </c>
      <c r="B20" s="72" t="s">
        <v>95</v>
      </c>
      <c r="C20" s="2" t="s">
        <v>96</v>
      </c>
      <c r="D20" s="2">
        <v>5.4</v>
      </c>
      <c r="E20" s="52"/>
      <c r="F20" s="5">
        <f>E20*D20</f>
        <v>0</v>
      </c>
    </row>
    <row r="21" spans="1:6">
      <c r="A21" s="13"/>
      <c r="B21" s="14"/>
      <c r="C21" s="1"/>
      <c r="D21" s="1"/>
      <c r="E21" s="55"/>
      <c r="F21" s="15"/>
    </row>
    <row r="22" spans="1:6">
      <c r="B22" s="48" t="s">
        <v>11</v>
      </c>
      <c r="C22" s="49"/>
      <c r="D22" s="49"/>
      <c r="E22" s="53"/>
      <c r="F22" s="11">
        <f>SUM(F$1:F21)</f>
        <v>0</v>
      </c>
    </row>
    <row r="23" spans="1:6">
      <c r="A23" s="26"/>
      <c r="B23" s="28"/>
      <c r="C23" s="29"/>
      <c r="D23" s="27"/>
      <c r="E23" s="58"/>
      <c r="F23" s="18"/>
    </row>
    <row r="24" spans="1:6">
      <c r="A24" s="20"/>
      <c r="B24" s="30"/>
      <c r="C24" s="18"/>
      <c r="D24" s="22"/>
      <c r="E24" s="59"/>
      <c r="F24" s="18"/>
    </row>
    <row r="26" spans="1:6">
      <c r="B26" s="78"/>
    </row>
  </sheetData>
  <sheetProtection password="DC73" sheet="1" objects="1" scenarios="1"/>
  <pageMargins left="0.7" right="0.7" top="0.75" bottom="0.75" header="0.3" footer="0.3"/>
  <pageSetup paperSize="9" scale="99" fitToHeight="0" orientation="portrait" horizontalDpi="4294967293" r:id="rId1"/>
  <headerFooter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A1:F14"/>
  <sheetViews>
    <sheetView zoomScale="115" zoomScaleNormal="115" zoomScaleSheetLayoutView="130" workbookViewId="0">
      <selection activeCell="D8" sqref="D8"/>
    </sheetView>
  </sheetViews>
  <sheetFormatPr defaultRowHeight="15"/>
  <cols>
    <col min="1" max="1" width="9.140625" style="10"/>
    <col min="2" max="2" width="33.7109375" style="9" customWidth="1"/>
    <col min="3" max="4" width="10.7109375" customWidth="1"/>
    <col min="5" max="5" width="10.7109375" style="54" customWidth="1"/>
    <col min="6" max="6" width="12.7109375" style="12" customWidth="1"/>
  </cols>
  <sheetData>
    <row r="1" spans="1:6">
      <c r="A1" s="4" t="s">
        <v>0</v>
      </c>
      <c r="B1" s="8" t="s">
        <v>1</v>
      </c>
      <c r="C1" s="3" t="s">
        <v>2</v>
      </c>
      <c r="D1" s="3" t="s">
        <v>3</v>
      </c>
      <c r="E1" s="50" t="s">
        <v>4</v>
      </c>
      <c r="F1" s="11" t="s">
        <v>5</v>
      </c>
    </row>
    <row r="2" spans="1:6">
      <c r="A2" s="4">
        <v>11</v>
      </c>
      <c r="B2" s="8" t="s">
        <v>61</v>
      </c>
      <c r="C2" s="2"/>
      <c r="D2" s="2"/>
      <c r="E2" s="51"/>
      <c r="F2" s="5"/>
    </row>
    <row r="4" spans="1:6" ht="255">
      <c r="B4" s="45" t="s">
        <v>62</v>
      </c>
    </row>
    <row r="5" spans="1:6">
      <c r="B5" s="45"/>
    </row>
    <row r="6" spans="1:6" ht="90">
      <c r="A6" s="6" t="s">
        <v>7</v>
      </c>
      <c r="B6" s="25" t="s">
        <v>63</v>
      </c>
      <c r="C6" s="2" t="s">
        <v>15</v>
      </c>
      <c r="D6" s="2">
        <v>40</v>
      </c>
      <c r="E6" s="52"/>
      <c r="F6" s="5">
        <f>E6*D6</f>
        <v>0</v>
      </c>
    </row>
    <row r="7" spans="1:6">
      <c r="A7" s="6"/>
      <c r="B7" s="25"/>
      <c r="C7" s="2"/>
      <c r="D7" s="2"/>
      <c r="E7" s="52"/>
      <c r="F7" s="5"/>
    </row>
    <row r="8" spans="1:6" ht="105">
      <c r="A8" s="6" t="s">
        <v>10</v>
      </c>
      <c r="B8" s="25" t="s">
        <v>64</v>
      </c>
      <c r="C8" s="2" t="s">
        <v>15</v>
      </c>
      <c r="D8" s="2">
        <v>200</v>
      </c>
      <c r="E8" s="52"/>
      <c r="F8" s="5">
        <f>E8*D8</f>
        <v>0</v>
      </c>
    </row>
    <row r="9" spans="1:6">
      <c r="A9" s="6"/>
      <c r="B9" s="25"/>
      <c r="C9" s="2"/>
      <c r="D9" s="2"/>
      <c r="E9" s="52"/>
      <c r="F9" s="5"/>
    </row>
    <row r="10" spans="1:6" ht="105">
      <c r="A10" s="6" t="s">
        <v>12</v>
      </c>
      <c r="B10" s="25" t="s">
        <v>70</v>
      </c>
      <c r="C10" s="2" t="s">
        <v>15</v>
      </c>
      <c r="D10" s="2">
        <v>70</v>
      </c>
      <c r="E10" s="52"/>
      <c r="F10" s="5">
        <f>E10*D10</f>
        <v>0</v>
      </c>
    </row>
    <row r="12" spans="1:6">
      <c r="B12" s="48" t="s">
        <v>11</v>
      </c>
      <c r="C12" s="49"/>
      <c r="D12" s="49"/>
      <c r="E12" s="53"/>
      <c r="F12" s="11">
        <f>SUM(F$1:F11)</f>
        <v>0</v>
      </c>
    </row>
    <row r="13" spans="1:6">
      <c r="A13" s="26"/>
      <c r="B13" s="28"/>
      <c r="C13" s="29"/>
      <c r="D13" s="27"/>
      <c r="E13" s="58"/>
      <c r="F13" s="18"/>
    </row>
    <row r="14" spans="1:6">
      <c r="A14" s="20"/>
      <c r="B14" s="30"/>
      <c r="C14" s="18"/>
      <c r="D14" s="22"/>
      <c r="E14" s="59"/>
      <c r="F14" s="18"/>
    </row>
  </sheetData>
  <sheetProtection password="DC73" sheet="1" objects="1" scenarios="1"/>
  <pageMargins left="0.7" right="0.7" top="0.75" bottom="0.75" header="0.3" footer="0.3"/>
  <pageSetup paperSize="9" scale="99" fitToHeight="0" orientation="portrait" r:id="rId1"/>
  <headerFooter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"/>
  <sheetViews>
    <sheetView zoomScale="115" zoomScaleNormal="115" zoomScaleSheetLayoutView="130" workbookViewId="0">
      <selection activeCell="F20" sqref="F20"/>
    </sheetView>
  </sheetViews>
  <sheetFormatPr defaultRowHeight="15"/>
  <cols>
    <col min="1" max="1" width="9.140625" style="10"/>
    <col min="2" max="2" width="33.7109375" style="9" customWidth="1"/>
    <col min="3" max="4" width="10.7109375" customWidth="1"/>
    <col min="5" max="5" width="10.7109375" style="54" customWidth="1"/>
    <col min="6" max="6" width="12.7109375" style="12" customWidth="1"/>
  </cols>
  <sheetData>
    <row r="1" spans="1:6">
      <c r="A1" s="4" t="s">
        <v>0</v>
      </c>
      <c r="B1" s="8" t="s">
        <v>1</v>
      </c>
      <c r="C1" s="3" t="s">
        <v>2</v>
      </c>
      <c r="D1" s="3" t="s">
        <v>3</v>
      </c>
      <c r="E1" s="50" t="s">
        <v>4</v>
      </c>
      <c r="F1" s="11" t="s">
        <v>5</v>
      </c>
    </row>
    <row r="2" spans="1:6">
      <c r="A2" s="4">
        <v>12</v>
      </c>
      <c r="B2" s="8" t="s">
        <v>97</v>
      </c>
      <c r="C2" s="2"/>
      <c r="D2" s="2"/>
      <c r="E2" s="51"/>
      <c r="F2" s="5"/>
    </row>
    <row r="3" spans="1:6">
      <c r="B3" s="45"/>
    </row>
    <row r="4" spans="1:6">
      <c r="A4" s="6"/>
      <c r="B4" s="25"/>
      <c r="C4" s="2"/>
      <c r="D4" s="2"/>
      <c r="E4" s="52"/>
      <c r="F4" s="5"/>
    </row>
    <row r="5" spans="1:6" ht="75">
      <c r="A5" s="6" t="s">
        <v>7</v>
      </c>
      <c r="B5" s="25" t="s">
        <v>98</v>
      </c>
      <c r="C5" s="2" t="s">
        <v>69</v>
      </c>
      <c r="D5" s="2">
        <v>5.5</v>
      </c>
      <c r="E5" s="52"/>
      <c r="F5" s="5">
        <f>E5*D5</f>
        <v>0</v>
      </c>
    </row>
    <row r="6" spans="1:6">
      <c r="A6" s="26"/>
      <c r="B6" s="28"/>
      <c r="C6" s="29"/>
      <c r="D6" s="27"/>
      <c r="E6" s="58"/>
      <c r="F6" s="18"/>
    </row>
    <row r="7" spans="1:6">
      <c r="B7" s="48" t="s">
        <v>11</v>
      </c>
      <c r="C7" s="49"/>
      <c r="D7" s="49"/>
      <c r="E7" s="53"/>
      <c r="F7" s="11">
        <f>SUM(F$1:F6)</f>
        <v>0</v>
      </c>
    </row>
  </sheetData>
  <sheetProtection password="DC73" sheet="1" objects="1" scenarios="1"/>
  <pageMargins left="0.7" right="0.7" top="0.75" bottom="0.75" header="0.3" footer="0.3"/>
  <pageSetup paperSize="9" scale="99" fitToHeight="0" orientation="portrait" horizontalDpi="4294967293" r:id="rId1"/>
  <headerFooter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2:F16"/>
  <sheetViews>
    <sheetView zoomScale="130" zoomScaleNormal="130" zoomScaleSheetLayoutView="130" workbookViewId="0">
      <selection activeCell="B9" sqref="B9"/>
    </sheetView>
  </sheetViews>
  <sheetFormatPr defaultRowHeight="15"/>
  <cols>
    <col min="1" max="1" width="9.140625" style="10"/>
    <col min="2" max="2" width="55.28515625" style="9" customWidth="1"/>
    <col min="3" max="3" width="10.7109375" customWidth="1"/>
    <col min="4" max="4" width="10.7109375" hidden="1" customWidth="1"/>
    <col min="5" max="5" width="10.7109375" style="12" customWidth="1"/>
    <col min="6" max="6" width="12.7109375" style="12" customWidth="1"/>
  </cols>
  <sheetData>
    <row r="2" spans="1:3">
      <c r="B2" s="8" t="s">
        <v>36</v>
      </c>
    </row>
    <row r="4" spans="1:3" ht="99">
      <c r="A4" s="6" t="s">
        <v>7</v>
      </c>
      <c r="B4" s="44" t="s">
        <v>37</v>
      </c>
    </row>
    <row r="5" spans="1:3" ht="49.5">
      <c r="A5" s="6" t="s">
        <v>10</v>
      </c>
      <c r="B5" s="44" t="s">
        <v>38</v>
      </c>
      <c r="C5" s="43"/>
    </row>
    <row r="6" spans="1:3" ht="165">
      <c r="A6" s="6" t="s">
        <v>12</v>
      </c>
      <c r="B6" s="44" t="s">
        <v>39</v>
      </c>
      <c r="C6" s="43"/>
    </row>
    <row r="7" spans="1:3" ht="33">
      <c r="A7" s="6" t="s">
        <v>13</v>
      </c>
      <c r="B7" s="44" t="s">
        <v>40</v>
      </c>
    </row>
    <row r="8" spans="1:3" ht="33">
      <c r="A8" s="6" t="s">
        <v>14</v>
      </c>
      <c r="B8" s="44" t="s">
        <v>41</v>
      </c>
    </row>
    <row r="9" spans="1:3" ht="33">
      <c r="A9" s="6" t="s">
        <v>16</v>
      </c>
      <c r="B9" s="44" t="s">
        <v>42</v>
      </c>
    </row>
    <row r="10" spans="1:3" ht="49.5">
      <c r="A10" s="6" t="s">
        <v>17</v>
      </c>
      <c r="B10" s="44" t="s">
        <v>43</v>
      </c>
    </row>
    <row r="11" spans="1:3" ht="33">
      <c r="A11" s="6" t="s">
        <v>19</v>
      </c>
      <c r="B11" s="44" t="s">
        <v>44</v>
      </c>
    </row>
    <row r="12" spans="1:3" ht="33">
      <c r="A12" s="6" t="s">
        <v>20</v>
      </c>
      <c r="B12" s="44" t="s">
        <v>45</v>
      </c>
    </row>
    <row r="13" spans="1:3" ht="82.5">
      <c r="A13" s="6" t="s">
        <v>21</v>
      </c>
      <c r="B13" s="44" t="s">
        <v>46</v>
      </c>
    </row>
    <row r="14" spans="1:3" ht="49.5">
      <c r="A14" s="6" t="s">
        <v>23</v>
      </c>
      <c r="B14" s="44" t="s">
        <v>47</v>
      </c>
    </row>
    <row r="15" spans="1:3" ht="49.5">
      <c r="A15" s="6" t="s">
        <v>24</v>
      </c>
      <c r="B15" s="44" t="s">
        <v>48</v>
      </c>
    </row>
    <row r="16" spans="1:3" ht="33">
      <c r="A16" s="6" t="s">
        <v>25</v>
      </c>
      <c r="B16" s="44" t="s">
        <v>49</v>
      </c>
    </row>
  </sheetData>
  <sheetProtection password="DC73" sheet="1" objects="1" scenarios="1"/>
  <pageMargins left="0.7" right="0.7" top="0.75" bottom="0.75" header="0.3" footer="0.3"/>
  <pageSetup paperSize="9" fitToHeight="0" orientation="portrait" horizontalDpi="4294967293" r:id="rId1"/>
  <headerFooter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F6"/>
  <sheetViews>
    <sheetView zoomScaleNormal="100" zoomScaleSheetLayoutView="160" workbookViewId="0">
      <selection activeCell="E4" sqref="E4"/>
    </sheetView>
  </sheetViews>
  <sheetFormatPr defaultRowHeight="15"/>
  <cols>
    <col min="1" max="1" width="8.85546875" style="10"/>
    <col min="2" max="2" width="36" style="9" customWidth="1"/>
    <col min="3" max="4" width="10.7109375" customWidth="1"/>
    <col min="5" max="5" width="10.7109375" style="54" customWidth="1"/>
    <col min="6" max="6" width="12.7109375" style="12" customWidth="1"/>
  </cols>
  <sheetData>
    <row r="1" spans="1:6">
      <c r="A1" s="4" t="s">
        <v>0</v>
      </c>
      <c r="B1" s="8" t="s">
        <v>1</v>
      </c>
      <c r="C1" s="3" t="s">
        <v>2</v>
      </c>
      <c r="D1" s="3" t="s">
        <v>3</v>
      </c>
      <c r="E1" s="50" t="s">
        <v>4</v>
      </c>
      <c r="F1" s="11" t="s">
        <v>5</v>
      </c>
    </row>
    <row r="2" spans="1:6">
      <c r="A2" s="4">
        <v>1</v>
      </c>
      <c r="B2" s="8" t="s">
        <v>6</v>
      </c>
      <c r="C2" s="2"/>
      <c r="D2" s="2"/>
      <c r="E2" s="51"/>
      <c r="F2" s="5"/>
    </row>
    <row r="4" spans="1:6" ht="135">
      <c r="A4" s="6" t="s">
        <v>7</v>
      </c>
      <c r="B4" s="7" t="s">
        <v>8</v>
      </c>
      <c r="C4" s="2" t="s">
        <v>9</v>
      </c>
      <c r="D4" s="2">
        <v>1</v>
      </c>
      <c r="E4" s="52"/>
      <c r="F4" s="5">
        <f>E4*D4</f>
        <v>0</v>
      </c>
    </row>
    <row r="5" spans="1:6">
      <c r="B5" s="7"/>
      <c r="C5" s="2"/>
      <c r="D5" s="2"/>
      <c r="E5" s="52"/>
      <c r="F5" s="5"/>
    </row>
    <row r="6" spans="1:6">
      <c r="B6" s="48" t="s">
        <v>11</v>
      </c>
      <c r="C6" s="49"/>
      <c r="D6" s="49"/>
      <c r="E6" s="53"/>
      <c r="F6" s="11">
        <f>SUM(F$1:F5)</f>
        <v>0</v>
      </c>
    </row>
  </sheetData>
  <sheetProtection password="DC73" sheet="1" objects="1" scenarios="1"/>
  <pageMargins left="0.7" right="0.7" top="0.75" bottom="0.75" header="0.3" footer="0.3"/>
  <pageSetup paperSize="9" scale="97" fitToHeight="0" orientation="portrait" horizontalDpi="4294967293" r:id="rId1"/>
  <headerFooter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F10"/>
  <sheetViews>
    <sheetView zoomScaleNormal="100" zoomScaleSheetLayoutView="160" workbookViewId="0">
      <selection activeCell="H18" sqref="H18"/>
    </sheetView>
  </sheetViews>
  <sheetFormatPr defaultRowHeight="15"/>
  <cols>
    <col min="1" max="1" width="9.28515625" style="10" bestFit="1" customWidth="1"/>
    <col min="2" max="2" width="33.7109375" style="70" customWidth="1"/>
    <col min="3" max="4" width="10.7109375" customWidth="1"/>
    <col min="5" max="5" width="10.7109375" style="54" customWidth="1"/>
    <col min="6" max="6" width="12.7109375" style="12" customWidth="1"/>
  </cols>
  <sheetData>
    <row r="1" spans="1:6">
      <c r="A1" s="4" t="s">
        <v>0</v>
      </c>
      <c r="B1" s="69" t="s">
        <v>1</v>
      </c>
      <c r="C1" s="3" t="s">
        <v>2</v>
      </c>
      <c r="D1" s="3" t="s">
        <v>3</v>
      </c>
      <c r="E1" s="50" t="s">
        <v>4</v>
      </c>
      <c r="F1" s="11" t="s">
        <v>5</v>
      </c>
    </row>
    <row r="2" spans="1:6">
      <c r="A2" s="4">
        <v>2</v>
      </c>
      <c r="B2" s="69" t="s">
        <v>65</v>
      </c>
      <c r="C2" s="2"/>
      <c r="D2" s="2"/>
      <c r="E2" s="51"/>
      <c r="F2" s="5"/>
    </row>
    <row r="4" spans="1:6" s="18" customFormat="1" ht="72" customHeight="1">
      <c r="A4" s="64" t="s">
        <v>7</v>
      </c>
      <c r="B4" s="60" t="s">
        <v>72</v>
      </c>
      <c r="C4" s="16" t="s">
        <v>15</v>
      </c>
      <c r="D4" s="61">
        <v>2</v>
      </c>
      <c r="E4" s="16"/>
      <c r="F4" s="17">
        <f>D4*E4</f>
        <v>0</v>
      </c>
    </row>
    <row r="5" spans="1:6" s="18" customFormat="1" ht="11.25">
      <c r="A5" s="20"/>
      <c r="B5" s="62"/>
      <c r="C5" s="21"/>
      <c r="D5" s="63"/>
    </row>
    <row r="6" spans="1:6">
      <c r="B6" s="48" t="s">
        <v>11</v>
      </c>
      <c r="C6" s="49"/>
      <c r="D6" s="49"/>
      <c r="E6" s="53"/>
      <c r="F6" s="11">
        <f>SUM(F$1:F5)</f>
        <v>0</v>
      </c>
    </row>
    <row r="10" spans="1:6">
      <c r="D10" t="s">
        <v>67</v>
      </c>
    </row>
  </sheetData>
  <sheetProtection password="DC73" sheet="1" objects="1" scenarios="1"/>
  <protectedRanges>
    <protectedRange sqref="E1:E1048576" name="Range1"/>
  </protectedRanges>
  <pageMargins left="0.7" right="0.7" top="0.75" bottom="0.75" header="0.3" footer="0.3"/>
  <pageSetup paperSize="9" scale="99" fitToHeight="0" orientation="portrait" horizontalDpi="4294967293" r:id="rId1"/>
  <headerFooter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F8"/>
  <sheetViews>
    <sheetView zoomScaleNormal="100" zoomScaleSheetLayoutView="130" workbookViewId="0">
      <selection activeCell="D7" sqref="D7"/>
    </sheetView>
  </sheetViews>
  <sheetFormatPr defaultRowHeight="15"/>
  <cols>
    <col min="1" max="1" width="9.140625" style="10"/>
    <col min="2" max="2" width="33.7109375" style="9" customWidth="1"/>
    <col min="3" max="4" width="10.7109375" customWidth="1"/>
    <col min="5" max="5" width="10.7109375" style="54" customWidth="1"/>
    <col min="6" max="6" width="12.7109375" style="12" customWidth="1"/>
    <col min="11" max="11" width="13.85546875" customWidth="1"/>
  </cols>
  <sheetData>
    <row r="1" spans="1:6">
      <c r="A1" s="4" t="s">
        <v>0</v>
      </c>
      <c r="B1" s="8" t="s">
        <v>1</v>
      </c>
      <c r="C1" s="3" t="s">
        <v>2</v>
      </c>
      <c r="D1" s="3" t="s">
        <v>3</v>
      </c>
      <c r="E1" s="50" t="s">
        <v>4</v>
      </c>
      <c r="F1" s="11" t="s">
        <v>5</v>
      </c>
    </row>
    <row r="2" spans="1:6">
      <c r="A2" s="4">
        <v>3</v>
      </c>
      <c r="B2" s="8" t="s">
        <v>33</v>
      </c>
      <c r="C2" s="2"/>
      <c r="D2" s="2"/>
      <c r="E2" s="51"/>
      <c r="F2" s="5"/>
    </row>
    <row r="4" spans="1:6" ht="270">
      <c r="B4" s="32" t="s">
        <v>50</v>
      </c>
    </row>
    <row r="6" spans="1:6" ht="105">
      <c r="A6" s="6" t="s">
        <v>7</v>
      </c>
      <c r="B6" s="7" t="s">
        <v>73</v>
      </c>
      <c r="C6" s="16" t="s">
        <v>15</v>
      </c>
      <c r="D6" s="2">
        <v>70</v>
      </c>
      <c r="E6" s="56"/>
      <c r="F6" s="17">
        <f>D6*E6</f>
        <v>0</v>
      </c>
    </row>
    <row r="7" spans="1:6">
      <c r="A7" s="13"/>
      <c r="B7" s="14"/>
      <c r="C7" s="19"/>
      <c r="D7" s="1"/>
      <c r="E7" s="57"/>
      <c r="F7" s="24"/>
    </row>
    <row r="8" spans="1:6">
      <c r="A8" s="6"/>
      <c r="B8" s="48" t="s">
        <v>11</v>
      </c>
      <c r="C8" s="49"/>
      <c r="D8" s="49"/>
      <c r="E8" s="53"/>
      <c r="F8" s="11">
        <f>SUM(F$1:F6)</f>
        <v>0</v>
      </c>
    </row>
  </sheetData>
  <sheetProtection password="DC73" sheet="1" objects="1" scenarios="1"/>
  <pageMargins left="0.7" right="0.7" top="0.75" bottom="0.75" header="0.3" footer="0.3"/>
  <pageSetup paperSize="9" scale="99" fitToHeight="0" orientation="portrait" horizontalDpi="4294967293" r:id="rId1"/>
  <headerFooter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F20"/>
  <sheetViews>
    <sheetView topLeftCell="A10" zoomScaleNormal="100" zoomScaleSheetLayoutView="130" workbookViewId="0">
      <selection activeCell="D16" sqref="D16"/>
    </sheetView>
  </sheetViews>
  <sheetFormatPr defaultRowHeight="15"/>
  <cols>
    <col min="1" max="1" width="9.140625" style="10"/>
    <col min="2" max="2" width="33.7109375" style="70" customWidth="1"/>
    <col min="3" max="4" width="10.7109375" customWidth="1"/>
    <col min="5" max="5" width="10.7109375" style="54" customWidth="1"/>
    <col min="6" max="6" width="12.7109375" style="12" customWidth="1"/>
  </cols>
  <sheetData>
    <row r="1" spans="1:6">
      <c r="A1" s="4" t="s">
        <v>0</v>
      </c>
      <c r="B1" s="69" t="s">
        <v>1</v>
      </c>
      <c r="C1" s="3" t="s">
        <v>2</v>
      </c>
      <c r="D1" s="3" t="s">
        <v>3</v>
      </c>
      <c r="E1" s="50" t="s">
        <v>4</v>
      </c>
      <c r="F1" s="11" t="s">
        <v>5</v>
      </c>
    </row>
    <row r="2" spans="1:6">
      <c r="A2" s="4">
        <v>4</v>
      </c>
      <c r="B2" s="69" t="s">
        <v>22</v>
      </c>
      <c r="C2" s="2"/>
      <c r="D2" s="2"/>
      <c r="E2" s="51"/>
      <c r="F2" s="5"/>
    </row>
    <row r="4" spans="1:6" ht="313.5" customHeight="1">
      <c r="B4" s="73" t="s">
        <v>52</v>
      </c>
    </row>
    <row r="5" spans="1:6">
      <c r="A5" s="13"/>
      <c r="B5" s="74"/>
      <c r="C5" s="1"/>
      <c r="D5" s="1"/>
      <c r="E5" s="55"/>
      <c r="F5" s="15"/>
    </row>
    <row r="6" spans="1:6" ht="90">
      <c r="A6" s="6" t="s">
        <v>7</v>
      </c>
      <c r="B6" s="71" t="s">
        <v>74</v>
      </c>
      <c r="C6" s="16" t="s">
        <v>15</v>
      </c>
      <c r="D6" s="2">
        <v>64</v>
      </c>
      <c r="E6" s="56"/>
      <c r="F6" s="17">
        <f>D6*E6</f>
        <v>0</v>
      </c>
    </row>
    <row r="7" spans="1:6">
      <c r="A7" s="13"/>
      <c r="B7" s="74"/>
      <c r="C7" s="1"/>
      <c r="D7" s="1"/>
      <c r="E7" s="55"/>
      <c r="F7" s="15"/>
    </row>
    <row r="8" spans="1:6" ht="90">
      <c r="A8" s="6" t="s">
        <v>10</v>
      </c>
      <c r="B8" s="71" t="s">
        <v>75</v>
      </c>
      <c r="C8" s="16" t="s">
        <v>15</v>
      </c>
      <c r="D8" s="2">
        <v>71</v>
      </c>
      <c r="E8" s="56"/>
      <c r="F8" s="17">
        <f>D8*E8</f>
        <v>0</v>
      </c>
    </row>
    <row r="9" spans="1:6">
      <c r="A9"/>
      <c r="B9" s="71"/>
      <c r="C9" s="16"/>
      <c r="D9" s="2"/>
      <c r="E9" s="56"/>
      <c r="F9" s="17"/>
    </row>
    <row r="10" spans="1:6" ht="75">
      <c r="A10" s="6" t="s">
        <v>12</v>
      </c>
      <c r="B10" s="71" t="s">
        <v>66</v>
      </c>
      <c r="C10" s="16" t="s">
        <v>15</v>
      </c>
      <c r="D10" s="2">
        <v>71</v>
      </c>
      <c r="E10" s="56"/>
      <c r="F10" s="17">
        <f>D10*E10</f>
        <v>0</v>
      </c>
    </row>
    <row r="11" spans="1:6">
      <c r="A11" s="13"/>
      <c r="B11" s="74"/>
      <c r="C11" s="19"/>
      <c r="D11" s="1"/>
      <c r="E11" s="57"/>
      <c r="F11" s="24"/>
    </row>
    <row r="12" spans="1:6" ht="75">
      <c r="A12" s="6" t="s">
        <v>13</v>
      </c>
      <c r="B12" s="71" t="s">
        <v>76</v>
      </c>
      <c r="C12" s="16" t="s">
        <v>18</v>
      </c>
      <c r="D12" s="2">
        <v>14</v>
      </c>
      <c r="E12" s="56"/>
      <c r="F12" s="17">
        <f>D12*E12</f>
        <v>0</v>
      </c>
    </row>
    <row r="13" spans="1:6">
      <c r="A13" s="13"/>
      <c r="B13" s="74"/>
      <c r="C13" s="19"/>
      <c r="D13" s="1"/>
      <c r="E13" s="57"/>
      <c r="F13" s="24"/>
    </row>
    <row r="14" spans="1:6" ht="105">
      <c r="A14" s="83" t="s">
        <v>14</v>
      </c>
      <c r="B14" s="71" t="s">
        <v>77</v>
      </c>
      <c r="C14" s="16"/>
      <c r="D14" s="2"/>
      <c r="E14" s="56"/>
      <c r="F14" s="17"/>
    </row>
    <row r="15" spans="1:6">
      <c r="A15" s="84"/>
      <c r="B15" s="75" t="s">
        <v>26</v>
      </c>
      <c r="C15" s="23" t="s">
        <v>15</v>
      </c>
      <c r="D15" s="2">
        <v>6</v>
      </c>
      <c r="E15" s="56"/>
      <c r="F15" s="17">
        <f>D15*E15</f>
        <v>0</v>
      </c>
    </row>
    <row r="16" spans="1:6">
      <c r="A16" s="85"/>
      <c r="B16" s="75" t="s">
        <v>27</v>
      </c>
      <c r="C16" s="23" t="s">
        <v>15</v>
      </c>
      <c r="D16" s="2">
        <v>5</v>
      </c>
      <c r="E16" s="56"/>
      <c r="F16" s="17">
        <f>D16*E16</f>
        <v>0</v>
      </c>
    </row>
    <row r="18" spans="1:6">
      <c r="B18" s="48" t="s">
        <v>11</v>
      </c>
      <c r="C18" s="49"/>
      <c r="D18" s="49"/>
      <c r="E18" s="53"/>
      <c r="F18" s="11">
        <f>SUM(F$1:F17)</f>
        <v>0</v>
      </c>
    </row>
    <row r="19" spans="1:6">
      <c r="A19" s="26"/>
      <c r="B19" s="28"/>
      <c r="C19" s="29"/>
      <c r="D19" s="27"/>
      <c r="E19" s="58"/>
      <c r="F19" s="18"/>
    </row>
    <row r="20" spans="1:6">
      <c r="A20" s="20"/>
      <c r="B20" s="30"/>
      <c r="C20" s="18"/>
      <c r="D20" s="22"/>
      <c r="E20" s="59"/>
      <c r="F20" s="18"/>
    </row>
  </sheetData>
  <sheetProtection password="DC73" sheet="1" objects="1" scenarios="1"/>
  <mergeCells count="1">
    <mergeCell ref="A14:A16"/>
  </mergeCells>
  <pageMargins left="0.7" right="0.7" top="0.75" bottom="0.75" header="0.3" footer="0.3"/>
  <pageSetup paperSize="9" scale="99" fitToHeight="0" orientation="portrait" horizontalDpi="4294967293" r:id="rId1"/>
  <headerFooter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F12"/>
  <sheetViews>
    <sheetView topLeftCell="A5" zoomScaleNormal="100" zoomScaleSheetLayoutView="130" workbookViewId="0">
      <selection activeCell="D8" sqref="D8"/>
    </sheetView>
  </sheetViews>
  <sheetFormatPr defaultRowHeight="15"/>
  <cols>
    <col min="1" max="1" width="9.140625" style="10"/>
    <col min="2" max="2" width="33.7109375" style="9" customWidth="1"/>
    <col min="3" max="4" width="10.7109375" customWidth="1"/>
    <col min="5" max="5" width="10.7109375" style="54" customWidth="1"/>
    <col min="6" max="6" width="12.7109375" style="12" customWidth="1"/>
  </cols>
  <sheetData>
    <row r="1" spans="1:6">
      <c r="A1" s="4" t="s">
        <v>0</v>
      </c>
      <c r="B1" s="8" t="s">
        <v>1</v>
      </c>
      <c r="C1" s="3" t="s">
        <v>2</v>
      </c>
      <c r="D1" s="3" t="s">
        <v>3</v>
      </c>
      <c r="E1" s="50" t="s">
        <v>4</v>
      </c>
      <c r="F1" s="11" t="s">
        <v>5</v>
      </c>
    </row>
    <row r="2" spans="1:6">
      <c r="A2" s="4">
        <v>5</v>
      </c>
      <c r="B2" s="8" t="s">
        <v>54</v>
      </c>
      <c r="C2" s="2"/>
      <c r="D2" s="2"/>
      <c r="E2" s="51"/>
      <c r="F2" s="5"/>
    </row>
    <row r="3" spans="1:6">
      <c r="A3" s="46"/>
      <c r="B3" s="8"/>
      <c r="C3" s="1"/>
      <c r="D3" s="1"/>
      <c r="E3" s="55"/>
      <c r="F3" s="15"/>
    </row>
    <row r="4" spans="1:6" ht="285">
      <c r="B4" s="32" t="s">
        <v>53</v>
      </c>
    </row>
    <row r="5" spans="1:6">
      <c r="B5" s="25"/>
    </row>
    <row r="6" spans="1:6" ht="210">
      <c r="A6" s="6" t="s">
        <v>7</v>
      </c>
      <c r="B6" s="25" t="s">
        <v>78</v>
      </c>
      <c r="C6" s="2" t="s">
        <v>51</v>
      </c>
      <c r="D6" s="2">
        <v>6</v>
      </c>
      <c r="E6" s="52"/>
      <c r="F6" s="5">
        <f>E6*D6</f>
        <v>0</v>
      </c>
    </row>
    <row r="7" spans="1:6">
      <c r="A7" s="13"/>
      <c r="B7" s="31"/>
      <c r="C7" s="1"/>
      <c r="D7" s="1"/>
      <c r="E7" s="55"/>
      <c r="F7" s="15"/>
    </row>
    <row r="8" spans="1:6" ht="210">
      <c r="A8" s="6" t="s">
        <v>10</v>
      </c>
      <c r="B8" s="25" t="s">
        <v>79</v>
      </c>
      <c r="C8" s="2" t="s">
        <v>51</v>
      </c>
      <c r="D8" s="2">
        <v>2</v>
      </c>
      <c r="E8" s="52"/>
      <c r="F8" s="5">
        <f>E8*D8</f>
        <v>0</v>
      </c>
    </row>
    <row r="9" spans="1:6">
      <c r="A9" s="13"/>
      <c r="B9" s="65"/>
      <c r="C9" s="47"/>
      <c r="D9" s="47"/>
      <c r="E9" s="52"/>
      <c r="F9" s="5"/>
    </row>
    <row r="10" spans="1:6">
      <c r="B10" s="48" t="s">
        <v>11</v>
      </c>
      <c r="C10" s="49"/>
      <c r="D10" s="49"/>
      <c r="E10" s="53"/>
      <c r="F10" s="11">
        <f>SUM(F$1:F8)</f>
        <v>0</v>
      </c>
    </row>
    <row r="11" spans="1:6">
      <c r="A11" s="26"/>
      <c r="B11" s="28"/>
      <c r="C11" s="29"/>
      <c r="D11" s="27"/>
      <c r="E11" s="58"/>
      <c r="F11" s="18"/>
    </row>
    <row r="12" spans="1:6">
      <c r="A12" s="20"/>
      <c r="B12" s="30"/>
      <c r="C12" s="18"/>
      <c r="D12" s="22"/>
      <c r="E12" s="59"/>
      <c r="F12" s="18"/>
    </row>
  </sheetData>
  <sheetProtection password="DC73" sheet="1" objects="1" scenarios="1"/>
  <pageMargins left="0.7" right="0.7" top="0.75" bottom="0.75" header="0.3" footer="0.3"/>
  <pageSetup paperSize="9" scale="99" fitToHeight="0" orientation="portrait" horizontalDpi="4294967293" r:id="rId1"/>
  <headerFooter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F10"/>
  <sheetViews>
    <sheetView zoomScaleNormal="100" zoomScaleSheetLayoutView="130" workbookViewId="0">
      <selection activeCell="D6" sqref="D6"/>
    </sheetView>
  </sheetViews>
  <sheetFormatPr defaultRowHeight="15"/>
  <cols>
    <col min="1" max="1" width="9.140625" style="10"/>
    <col min="2" max="2" width="33.7109375" style="9" customWidth="1"/>
    <col min="3" max="4" width="10.7109375" customWidth="1"/>
    <col min="5" max="5" width="10.7109375" style="54" customWidth="1"/>
    <col min="6" max="6" width="12.7109375" style="12" customWidth="1"/>
  </cols>
  <sheetData>
    <row r="1" spans="1:6">
      <c r="A1" s="4" t="s">
        <v>0</v>
      </c>
      <c r="B1" s="8" t="s">
        <v>1</v>
      </c>
      <c r="C1" s="3" t="s">
        <v>2</v>
      </c>
      <c r="D1" s="3" t="s">
        <v>3</v>
      </c>
      <c r="E1" s="50" t="s">
        <v>4</v>
      </c>
      <c r="F1" s="11" t="s">
        <v>5</v>
      </c>
    </row>
    <row r="2" spans="1:6">
      <c r="A2" s="4">
        <v>6</v>
      </c>
      <c r="B2" s="8" t="s">
        <v>55</v>
      </c>
      <c r="C2" s="2"/>
      <c r="D2" s="2"/>
      <c r="E2" s="51"/>
      <c r="F2" s="5"/>
    </row>
    <row r="4" spans="1:6" ht="159.75" customHeight="1">
      <c r="A4" s="6" t="s">
        <v>7</v>
      </c>
      <c r="B4" s="25" t="s">
        <v>80</v>
      </c>
      <c r="C4" s="2" t="s">
        <v>15</v>
      </c>
      <c r="D4" s="2">
        <v>70</v>
      </c>
      <c r="E4" s="52"/>
      <c r="F4" s="5">
        <f>E4*D4</f>
        <v>0</v>
      </c>
    </row>
    <row r="6" spans="1:6" ht="225">
      <c r="A6" s="6" t="s">
        <v>10</v>
      </c>
      <c r="B6" s="25" t="s">
        <v>56</v>
      </c>
      <c r="C6" s="2" t="s">
        <v>57</v>
      </c>
      <c r="D6" s="2">
        <v>10</v>
      </c>
      <c r="E6" s="52"/>
      <c r="F6" s="5">
        <f>E6*D6</f>
        <v>0</v>
      </c>
    </row>
    <row r="8" spans="1:6">
      <c r="B8" s="48" t="s">
        <v>11</v>
      </c>
      <c r="C8" s="49"/>
      <c r="D8" s="49"/>
      <c r="E8" s="53"/>
      <c r="F8" s="11">
        <f>SUM(F$1:F7)</f>
        <v>0</v>
      </c>
    </row>
    <row r="9" spans="1:6">
      <c r="A9" s="26"/>
      <c r="B9" s="28"/>
      <c r="C9" s="29"/>
      <c r="D9" s="27"/>
      <c r="E9" s="58"/>
      <c r="F9" s="18"/>
    </row>
    <row r="10" spans="1:6">
      <c r="A10" s="20"/>
      <c r="B10" s="30"/>
      <c r="C10" s="18"/>
      <c r="D10" s="22"/>
      <c r="E10" s="59"/>
      <c r="F10" s="18"/>
    </row>
  </sheetData>
  <sheetProtection password="DC73" sheet="1" objects="1" scenarios="1"/>
  <pageMargins left="0.7" right="0.7" top="0.75" bottom="0.75" header="0.3" footer="0.3"/>
  <pageSetup paperSize="9" scale="99" fitToHeight="0" orientation="portrait" horizontalDpi="4294967293" r:id="rId1"/>
  <headerFooter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F14"/>
  <sheetViews>
    <sheetView zoomScale="85" zoomScaleNormal="85" zoomScaleSheetLayoutView="130" workbookViewId="0">
      <selection activeCell="D10" sqref="D10"/>
    </sheetView>
  </sheetViews>
  <sheetFormatPr defaultRowHeight="15"/>
  <cols>
    <col min="1" max="1" width="9.140625" style="10"/>
    <col min="2" max="2" width="33.7109375" style="9" customWidth="1"/>
    <col min="3" max="4" width="10.7109375" customWidth="1"/>
    <col min="5" max="5" width="10.7109375" style="54" customWidth="1"/>
    <col min="6" max="6" width="12.7109375" style="12" customWidth="1"/>
  </cols>
  <sheetData>
    <row r="1" spans="1:6">
      <c r="A1" s="4" t="s">
        <v>0</v>
      </c>
      <c r="B1" s="8" t="s">
        <v>1</v>
      </c>
      <c r="C1" s="3" t="s">
        <v>2</v>
      </c>
      <c r="D1" s="3" t="s">
        <v>3</v>
      </c>
      <c r="E1" s="50" t="s">
        <v>4</v>
      </c>
      <c r="F1" s="11" t="s">
        <v>5</v>
      </c>
    </row>
    <row r="2" spans="1:6">
      <c r="A2" s="4">
        <v>7</v>
      </c>
      <c r="B2" s="8" t="s">
        <v>34</v>
      </c>
      <c r="C2" s="2"/>
      <c r="D2" s="2"/>
      <c r="E2" s="51"/>
      <c r="F2" s="5"/>
    </row>
    <row r="4" spans="1:6" ht="185.25" customHeight="1">
      <c r="A4" s="6" t="s">
        <v>7</v>
      </c>
      <c r="B4" s="25" t="s">
        <v>81</v>
      </c>
      <c r="C4" s="2" t="s">
        <v>15</v>
      </c>
      <c r="D4" s="2">
        <f>75</f>
        <v>75</v>
      </c>
      <c r="E4" s="52"/>
      <c r="F4" s="5">
        <f>E4*D4</f>
        <v>0</v>
      </c>
    </row>
    <row r="6" spans="1:6" ht="185.25" customHeight="1">
      <c r="A6" s="6" t="s">
        <v>10</v>
      </c>
      <c r="B6" s="25" t="s">
        <v>82</v>
      </c>
      <c r="C6" s="2" t="s">
        <v>15</v>
      </c>
      <c r="D6" s="2">
        <v>25</v>
      </c>
      <c r="E6" s="52"/>
      <c r="F6" s="5">
        <f>E6*D6</f>
        <v>0</v>
      </c>
    </row>
    <row r="8" spans="1:6" ht="205.5" customHeight="1">
      <c r="A8" s="6" t="s">
        <v>12</v>
      </c>
      <c r="B8" s="25" t="s">
        <v>83</v>
      </c>
      <c r="C8" s="2" t="s">
        <v>15</v>
      </c>
      <c r="D8" s="2">
        <v>9</v>
      </c>
      <c r="E8" s="52"/>
      <c r="F8" s="5">
        <f>E8*D8</f>
        <v>0</v>
      </c>
    </row>
    <row r="10" spans="1:6" ht="185.25" customHeight="1">
      <c r="A10" s="6" t="s">
        <v>13</v>
      </c>
      <c r="B10" s="72" t="s">
        <v>68</v>
      </c>
      <c r="C10" s="2" t="s">
        <v>15</v>
      </c>
      <c r="D10" s="2">
        <v>71</v>
      </c>
      <c r="E10" s="52"/>
      <c r="F10" s="5">
        <f>E10*D10</f>
        <v>0</v>
      </c>
    </row>
    <row r="12" spans="1:6">
      <c r="B12" s="48" t="s">
        <v>11</v>
      </c>
      <c r="C12" s="49"/>
      <c r="D12" s="49"/>
      <c r="E12" s="53"/>
      <c r="F12" s="11">
        <f>SUM(F$1:F11)</f>
        <v>0</v>
      </c>
    </row>
    <row r="13" spans="1:6">
      <c r="A13" s="26"/>
      <c r="B13" s="28"/>
      <c r="C13" s="29"/>
      <c r="D13" s="27"/>
      <c r="E13" s="58"/>
      <c r="F13" s="18"/>
    </row>
    <row r="14" spans="1:6">
      <c r="A14" s="20"/>
      <c r="B14" s="30"/>
      <c r="C14" s="18"/>
      <c r="D14" s="22"/>
      <c r="E14" s="59"/>
      <c r="F14" s="18"/>
    </row>
  </sheetData>
  <sheetProtection password="DC73" sheet="1" objects="1" scenarios="1"/>
  <pageMargins left="0.7" right="0.7" top="0.75" bottom="0.75" header="0.3" footer="0.3"/>
  <pageSetup paperSize="9" scale="99" fitToHeight="0" orientation="portrait" horizontalDpi="4294967293" r:id="rId1"/>
  <headerFooter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REKAPITULACIJA</vt:lpstr>
      <vt:lpstr>OPĆI UVJETI</vt:lpstr>
      <vt:lpstr>1. PRIPREMNI RADOVI</vt:lpstr>
      <vt:lpstr>2. RADOVI RUŠENJA I DEMONTAŽE</vt:lpstr>
      <vt:lpstr>3. BETONSKI I ARMIRANOBETOSNKI </vt:lpstr>
      <vt:lpstr>4. IZOLACIJSKI RADOVI</vt:lpstr>
      <vt:lpstr>5. STOLARSKI RADOVI</vt:lpstr>
      <vt:lpstr>6. ZAVRŠNI ZIDARSKI RADOVI</vt:lpstr>
      <vt:lpstr>7. GIPSKARTONSKI RADOVI</vt:lpstr>
      <vt:lpstr>8. ALU. STAKLARSKI RADOVI</vt:lpstr>
      <vt:lpstr>9. KAMENOREZAČKI RADOVI</vt:lpstr>
      <vt:lpstr>10. PODOPOKRIVAČKI RADOVI</vt:lpstr>
      <vt:lpstr>11. SOBOSLIKARSKI RADOVI</vt:lpstr>
      <vt:lpstr>12. BRAVARSKI RADOVI</vt:lpstr>
      <vt:lpstr>'1. PRIPREMNI RADOVI'!Print_Titles</vt:lpstr>
      <vt:lpstr>'10. PODOPOKRIVAČKI RADOVI'!Print_Titles</vt:lpstr>
      <vt:lpstr>'11. SOBOSLIKARSKI RADOVI'!Print_Titles</vt:lpstr>
      <vt:lpstr>'12. BRAVARSKI RADOVI'!Print_Titles</vt:lpstr>
      <vt:lpstr>'2. RADOVI RUŠENJA I DEMONTAŽE'!Print_Titles</vt:lpstr>
      <vt:lpstr>'3. BETONSKI I ARMIRANOBETOSNKI '!Print_Titles</vt:lpstr>
      <vt:lpstr>'4. IZOLACIJSKI RADOVI'!Print_Titles</vt:lpstr>
      <vt:lpstr>'5. STOLARSKI RADOVI'!Print_Titles</vt:lpstr>
      <vt:lpstr>'6. ZAVRŠNI ZIDARSKI RADOVI'!Print_Titles</vt:lpstr>
      <vt:lpstr>'7. GIPSKARTONSKI RADOVI'!Print_Titles</vt:lpstr>
      <vt:lpstr>'8. ALU. STAKLARSKI RADOVI'!Print_Titles</vt:lpstr>
      <vt:lpstr>'9. KAMENOREZAČKI RADOVI'!Print_Titles</vt:lpstr>
      <vt:lpstr>REKAPITULACIJA!Print_Titles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cp:lastPrinted>2018-11-28T11:41:14Z</cp:lastPrinted>
  <dcterms:created xsi:type="dcterms:W3CDTF">2017-12-12T15:43:27Z</dcterms:created>
  <dcterms:modified xsi:type="dcterms:W3CDTF">2019-09-05T12:58:51Z</dcterms:modified>
</cp:coreProperties>
</file>